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5" windowWidth="15480" windowHeight="9750" tabRatio="823" activeTab="0"/>
  </bookViews>
  <sheets>
    <sheet name="прил 1" sheetId="1" r:id="rId1"/>
    <sheet name="прил 2" sheetId="2" r:id="rId2"/>
    <sheet name="Приложение" sheetId="3" state="hidden" r:id="rId3"/>
    <sheet name="Информация" sheetId="4" r:id="rId4"/>
  </sheets>
  <definedNames>
    <definedName name="rrr" localSheetId="3">'прил 1'!#REF!</definedName>
    <definedName name="rrr">'прил 1'!#REF!</definedName>
    <definedName name="_xlnm.Print_Area" localSheetId="0">'прил 1'!$C$3:$R$95</definedName>
    <definedName name="_xlnm.Print_Area" localSheetId="1">'прил 2'!$C$3:$S$58</definedName>
    <definedName name="_xlnm.Print_Area" localSheetId="2">'Приложение'!$A$1:$D$41</definedName>
    <definedName name="п1" localSheetId="3">'прил 1'!#REF!</definedName>
    <definedName name="п1">'прил 1'!#REF!</definedName>
    <definedName name="п1чистВсеДанные">'прил 1'!$I$22:$R$23,'прил 1'!$I$26:$R$33,'прил 1'!$I$38:$R$50,'прил 1'!$I$59:$R$66,'прил 1'!$I$69:$R$74,'прил 1'!$I$77:$R$78,'прил 1'!$I$81:$R$92</definedName>
    <definedName name="п1чистВсеТекст">'прил 1'!$F$6:$R$12,'прил 1'!$N$14:$R$16</definedName>
    <definedName name="п1чистТек">'прил 1'!$I$22,'прил 1'!$I$22:$M$23,'прил 1'!$I$26:$M$33,'прил 1'!$I$38:$M$50,'прил 1'!$I$59:$M$66,'прил 1'!$I$69:$M$74,'прил 1'!$I$77:$M$78,'прил 1'!$I$81:$M$92</definedName>
    <definedName name="п2" localSheetId="3">'прил 2'!#REF!</definedName>
    <definedName name="п2">'прил 2'!#REF!</definedName>
    <definedName name="п2чистВсеДанные">'прил 2'!$J$17:$S$18,'прил 2'!$J$20:$S$21,'прил 2'!$J$23:$S$24,'прил 2'!$J$28:$S$31,'прил 2'!$J$34:$S$35,'прил 2'!$J$38:$S$39,'прил 2'!$J$42:$S$44,'прил 2'!$J$47:$S$51,'прил 2'!$J$53:$S$54,'прил 2'!$J$56:$S$57</definedName>
    <definedName name="п2чистТек">'прил 2'!$J$17:$N$18,'прил 2'!$J$20:$N$21,'прил 2'!$J$23:$N$24,'прил 2'!$J$28:$N$31,'прил 2'!$J$34:$N$35,'прил 2'!$J$38:$N$39,'прил 2'!$J$42:$N$44,'прил 2'!$J$47:$N$51,'прил 2'!$J$53:$N$54,'прил 2'!$J$56:$N$57</definedName>
    <definedName name="п3чистВсеДанные">#REF!,#REF!,#REF!,#REF!,#REF!,#REF!</definedName>
    <definedName name="п3чистТек">#REF!,#REF!</definedName>
    <definedName name="п4чистВсеДанные">#REF!,#REF!,#REF!,#REF!,#REF!,#REF!,#REF!,#REF!</definedName>
    <definedName name="п4чистТек">#REF!,#REF!,#REF!,#REF!,#REF!,#REF!,#REF!,#REF!</definedName>
    <definedName name="п5чистВсеДанные">#REF!,#REF!,#REF!,#REF!</definedName>
    <definedName name="п5чистТек">#REF!,#REF!,#REF!,#REF!</definedName>
    <definedName name="Приложение">'Приложение'!$A$1:$D$75</definedName>
    <definedName name="тест1">'прил 1'!$G$4</definedName>
  </definedNames>
  <calcPr fullCalcOnLoad="1" iterate="1" iterateCount="100" iterateDelta="0.001"/>
</workbook>
</file>

<file path=xl/comments1.xml><?xml version="1.0" encoding="utf-8"?>
<comments xmlns="http://schemas.openxmlformats.org/spreadsheetml/2006/main">
  <authors>
    <author>bondar </author>
  </authors>
  <commentList>
    <comment ref="C11" authorId="0">
      <text>
        <r>
          <rPr>
            <sz val="11"/>
            <rFont val="Times New Roman"/>
            <family val="1"/>
          </rPr>
          <t xml:space="preserve">Показатели бухгалтерской отчетности приводятся </t>
        </r>
        <r>
          <rPr>
            <b/>
            <i/>
            <sz val="11"/>
            <color indexed="10"/>
            <rFont val="Times New Roman"/>
            <family val="1"/>
          </rPr>
          <t>в тысячах белорусских рублей в целых числах</t>
        </r>
        <r>
          <rPr>
            <sz val="11"/>
            <rFont val="Times New Roman"/>
            <family val="1"/>
          </rPr>
          <t>.</t>
        </r>
      </text>
    </comment>
    <comment ref="C21" authorId="0">
      <text>
        <r>
          <rPr>
            <sz val="11"/>
            <rFont val="Times New Roman"/>
            <family val="1"/>
          </rPr>
          <t>В разделе I «Долгосрочные активы» приводится информация об остатках основных средств, нематериальных активов, доходных вложений в материальные активы, вложений в долгосрочные активы, долгосрочных финансовых вложений, долгосрочной дебиторской задолженности, отложенных налоговых активов, прочих долгосрочных активов.</t>
        </r>
      </text>
    </comment>
    <comment ref="C35" authorId="0">
      <text>
        <r>
          <rPr>
            <sz val="11"/>
            <rFont val="Times New Roman"/>
            <family val="1"/>
          </rPr>
          <t>В разделе II «Краткосрочные активы» приводится информация об остатках запасов, долгосрочных активов, предназначенных для реализации, расходов будущих периодов, налога на добавленную стоимость по приобретенным товарам, работам, услугам, краткосрочной дебиторской задолженности, краткосрочных финансовых вложений, денежных средств и эквивалентов денежных средств, прочих краткосрочных активов.</t>
        </r>
      </text>
    </comment>
    <comment ref="C58" authorId="0">
      <text>
        <r>
          <rPr>
            <sz val="11"/>
            <rFont val="Times New Roman"/>
            <family val="1"/>
          </rPr>
          <t>В разделе III «Собственный капитал» приводится информация 
о собственном капитале.</t>
        </r>
      </text>
    </comment>
    <comment ref="C68" authorId="0">
      <text>
        <r>
          <rPr>
            <sz val="11"/>
            <rFont val="Times New Roman"/>
            <family val="1"/>
          </rPr>
          <t>В разделе IV «Долгосрочные обязательства» приводится информация об обязательствах, погашение которых ожидается более чем через 12 месяцев после отчетной даты.</t>
        </r>
      </text>
    </comment>
    <comment ref="C76" authorId="0">
      <text>
        <r>
          <rPr>
            <sz val="11"/>
            <rFont val="Times New Roman"/>
            <family val="1"/>
          </rPr>
          <t>В разделе V «Краткосрочные обязательства» приводится информация об обязательствах, погашение которых ожидается в течение 12 месяцев после отчетной даты.</t>
        </r>
      </text>
    </comment>
    <comment ref="N20" authorId="0">
      <text>
        <r>
          <rPr>
            <sz val="11"/>
            <rFont val="Times New Roman"/>
            <family val="1"/>
          </rPr>
          <t>В графе 4 «На 31 декабря 20__ г.» показывается стоимость активов, собственного капитала, обязательств на конец предыдущего года, которая должна соответствовать данным графы 3 «На ________ 20__ г.» предыдущего года, за исключением случаев, установленных законодательством.</t>
        </r>
      </text>
    </comment>
    <comment ref="C3" authorId="0">
      <text>
        <r>
          <rPr>
            <sz val="11"/>
            <rFont val="Times New Roman"/>
            <family val="1"/>
          </rPr>
          <t xml:space="preserve">  При внесении дополнительных реквизитов и сведений в бухгалтерскую отчетность должна быть соблюдена структура (коды строк и граф)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каждому числовому значению показателей бухгалтерской отчетности, за исключением бухгалтерской отчетности, составляемой за первый отчетный период деятельности организации, должны быть приведены данные за отчетный период и период года, предшествующего отчетному году (далее - предыдущий год), аналогичный отчетному периоду.
  Если данные за период предыдущего года, аналогичный отчетному периоду, несопоставимы с данными за отчетный период, то первые из названных данных подлежат корректировке в соответствии с законодательством.
  Показатели бухгалтерского баланса, отчета о прибылях и убытках, отчета об изменении собственного капитала, отчета о движении денежных средств, отчета об использовании целевого финансирования, по которым отсутствуют числовые значения, прочеркиваются. </t>
        </r>
        <r>
          <rPr>
            <b/>
            <i/>
            <sz val="11"/>
            <color indexed="18"/>
            <rFont val="Times New Roman"/>
            <family val="1"/>
          </rPr>
          <t>Вычитаемые и отрицательные числовые значения показателей показываются в круглых скобках.</t>
        </r>
        <r>
          <rPr>
            <sz val="11"/>
            <rFont val="Times New Roman"/>
            <family val="1"/>
          </rPr>
          <t xml:space="preserve">
  В бухгалтерской отчетности не допускается зачет между статьями активов, обязательств, собственного капитала, доходов, расходов, за исключением случаев, установленных законодательством.
  Бухгалтерская отчетность организации, имеющей филиалы, представительства и иные обособленные подразделения (далее - подразделения), составляется с включением показателей деятельности подразделений.</t>
        </r>
      </text>
    </comment>
    <comment ref="I20" authorId="0">
      <text>
        <r>
          <rPr>
            <sz val="11"/>
            <rFont val="Times New Roman"/>
            <family val="1"/>
          </rPr>
          <t xml:space="preserve">В графе 3 «На ________ 20__ г.» показывается стоимость активов, собственного капитала, обязательств на конец отчетного периода. </t>
        </r>
      </text>
    </comment>
    <comment ref="F4" authorId="0">
      <text>
        <r>
          <rPr>
            <sz val="11"/>
            <rFont val="Times New Roman"/>
            <family val="1"/>
          </rPr>
          <t xml:space="preserve">  В бухгалтерском балансе организации, имеющей подразделения:
  дебиторская задолженность подразделений, учитываемая на счете 79 «Внутрихозяйственные расчеты», не показывается по статьям «Долгосрочная дебиторская задолженность» (строка 170), «Краткосрочная дебиторская задолженность» (строка 250);
  кредиторская задолженность перед подразделениями, учитываемая на счете 79 «Внутрихозяйственные расчеты», не показывается по статьям «Прочие долгосрочные обязательства» (строка 560), «Краткосрочная кредиторская задолженность» (строка 630).</t>
        </r>
      </text>
    </comment>
  </commentList>
</comments>
</file>

<file path=xl/comments2.xml><?xml version="1.0" encoding="utf-8"?>
<comments xmlns="http://schemas.openxmlformats.org/spreadsheetml/2006/main">
  <authors>
    <author>bondar </author>
  </authors>
  <commentList>
    <comment ref="J16" authorId="0">
      <text>
        <r>
          <rPr>
            <sz val="11"/>
            <rFont val="Times New Roman"/>
            <family val="1"/>
          </rPr>
          <t>В графе 3 «За ________ 20__ г.» показываются данные за отчетный период, в графе 4 «За ________ 20__ г.» - данные за период предыдущего года, аналогичный отчетному периоду.</t>
        </r>
      </text>
    </comment>
    <comment ref="W52" authorId="0">
      <text>
        <r>
          <rPr>
            <sz val="12"/>
            <rFont val="Times New Roman"/>
            <family val="1"/>
          </rPr>
          <t>стр.470 гр.3 ББ</t>
        </r>
      </text>
    </comment>
  </commentList>
</comments>
</file>

<file path=xl/sharedStrings.xml><?xml version="1.0" encoding="utf-8"?>
<sst xmlns="http://schemas.openxmlformats.org/spreadsheetml/2006/main" count="329" uniqueCount="269">
  <si>
    <t>БУХГАЛТЕРСКИЙ БАЛАНС</t>
  </si>
  <si>
    <t>Организация</t>
  </si>
  <si>
    <t>Учетный номер плательщика</t>
  </si>
  <si>
    <t>Вид экономической деятельности</t>
  </si>
  <si>
    <t>Организационно-правовая форма</t>
  </si>
  <si>
    <t>Орган управления</t>
  </si>
  <si>
    <t>Единица измерения</t>
  </si>
  <si>
    <t>Адрес</t>
  </si>
  <si>
    <t>Дата утверждения</t>
  </si>
  <si>
    <t>Дата отправки</t>
  </si>
  <si>
    <t>Дата принятия</t>
  </si>
  <si>
    <t>Активы</t>
  </si>
  <si>
    <t>Код строки</t>
  </si>
  <si>
    <t>I. ДОЛГОСРОЧНЫЕ АКТИВЫ</t>
  </si>
  <si>
    <t>Основные средства</t>
  </si>
  <si>
    <t>Нематериальные активы</t>
  </si>
  <si>
    <t>Доходные вложения в материальные активы</t>
  </si>
  <si>
    <t>Вложения в долгосрочные активы</t>
  </si>
  <si>
    <t>Долгосрочные финансовые вложения</t>
  </si>
  <si>
    <t>Отложенные налоговые активы</t>
  </si>
  <si>
    <t>Долгосрочная дебиторская задолженность</t>
  </si>
  <si>
    <t>Прочие долгосрочные активы</t>
  </si>
  <si>
    <t>ИТОГО по разделу I</t>
  </si>
  <si>
    <t>II. КРАТКОСРОЧНЫЕ АКТИВЫ</t>
  </si>
  <si>
    <t>Запасы</t>
  </si>
  <si>
    <t>Долгосрочные активы, предназначенные для реализации</t>
  </si>
  <si>
    <t>Расходы будущих периодов</t>
  </si>
  <si>
    <t>Налог на добавленную стоимость по приобретенным товарам, работам, услугам</t>
  </si>
  <si>
    <t>Краткосрочная дебиторская задолженность</t>
  </si>
  <si>
    <t>Краткосрочные финансовые вложения</t>
  </si>
  <si>
    <t>Прочие краткосрочные активы</t>
  </si>
  <si>
    <t>ИТОГО по разделу II</t>
  </si>
  <si>
    <t>БАЛАНС</t>
  </si>
  <si>
    <t>Собственный капитал и обязательства</t>
  </si>
  <si>
    <t>III. СОБСТВЕННЫЙ КАПИТАЛ</t>
  </si>
  <si>
    <t>Уставный капитал</t>
  </si>
  <si>
    <t>Неоплаченная часть уставного капитала</t>
  </si>
  <si>
    <t>Собственные акции (доли в уставном капитале)</t>
  </si>
  <si>
    <t>Резервный капитал</t>
  </si>
  <si>
    <t>Добавочный капитал</t>
  </si>
  <si>
    <t>Нераспределенная прибыль (непокрытый убыток)</t>
  </si>
  <si>
    <t>Чистая прибыль (убыток) отчетного периода</t>
  </si>
  <si>
    <t>Целевое финансирование</t>
  </si>
  <si>
    <t>ИТОГО по разделу III</t>
  </si>
  <si>
    <t>IV. ДОЛГОСРОЧНЫЕ ОБЯЗАТЕЛЬСТВА</t>
  </si>
  <si>
    <t>Долгосрочные кредиты и займы</t>
  </si>
  <si>
    <t>Долгосрочные обязательства по лизинговым платежам</t>
  </si>
  <si>
    <t>Отложенные налоговые обязательства</t>
  </si>
  <si>
    <t>Доходы будущих периодов</t>
  </si>
  <si>
    <t>Резервы предстоящих платежей</t>
  </si>
  <si>
    <t>Прочие долгосрочные обязательства</t>
  </si>
  <si>
    <t>ИТОГО по разделу IV</t>
  </si>
  <si>
    <t>V. КРАТКОСРОЧНЫЕ ОБЯЗАТЕЛЬСТВА</t>
  </si>
  <si>
    <t>Краткосрочные кредиты и займы</t>
  </si>
  <si>
    <t>Краткосрочная часть долгосрочных обязательств</t>
  </si>
  <si>
    <t>Краткосрочная кредиторская задолженность</t>
  </si>
  <si>
    <t>Обязательства, предназначенные для реализации</t>
  </si>
  <si>
    <t>Прочие краткосрочные обязательства</t>
  </si>
  <si>
    <t>ИТОГО по разделу V</t>
  </si>
  <si>
    <t>На</t>
  </si>
  <si>
    <t>на</t>
  </si>
  <si>
    <t xml:space="preserve">        в том числе:</t>
  </si>
  <si>
    <t xml:space="preserve">    инвестиционная недвижимость</t>
  </si>
  <si>
    <t xml:space="preserve">    предметы финансовой аренды (лизинга)</t>
  </si>
  <si>
    <t xml:space="preserve">    прочие доходные вложения в материальные активы</t>
  </si>
  <si>
    <t xml:space="preserve">    животные на выращивании и откорме</t>
  </si>
  <si>
    <t xml:space="preserve">    материалы</t>
  </si>
  <si>
    <t xml:space="preserve">    незавершенное производство</t>
  </si>
  <si>
    <t xml:space="preserve">    готовая продукция и товары</t>
  </si>
  <si>
    <t xml:space="preserve">    товары отгруженные</t>
  </si>
  <si>
    <t xml:space="preserve">    прочие запасы</t>
  </si>
  <si>
    <t xml:space="preserve">    поставщикам, подрядчикам, исполнителям</t>
  </si>
  <si>
    <t xml:space="preserve">    по авансам полученным</t>
  </si>
  <si>
    <t xml:space="preserve">    по налогам и сборам</t>
  </si>
  <si>
    <t xml:space="preserve">    по социальному страхованию и обеспечению</t>
  </si>
  <si>
    <t xml:space="preserve">    по оплате труда</t>
  </si>
  <si>
    <t xml:space="preserve">    по лизинговым платежам</t>
  </si>
  <si>
    <t xml:space="preserve">    собственнику имущества (учредителям, участникам)</t>
  </si>
  <si>
    <t xml:space="preserve">    прочим кредиторам</t>
  </si>
  <si>
    <t>ОТЧЕТ
о прибылях и убытках</t>
  </si>
  <si>
    <t>за</t>
  </si>
  <si>
    <t>Наименование показателей</t>
  </si>
  <si>
    <t>За</t>
  </si>
  <si>
    <t>Выручка от реализации продукции, товаров, работ, услуг</t>
  </si>
  <si>
    <t>010</t>
  </si>
  <si>
    <t>Себестоимость реализованной продукции, товаров, 
работ, услуг</t>
  </si>
  <si>
    <t>020</t>
  </si>
  <si>
    <t>030</t>
  </si>
  <si>
    <t>Управленческие расходы</t>
  </si>
  <si>
    <t>040</t>
  </si>
  <si>
    <t>Расходы на реализацию</t>
  </si>
  <si>
    <t>050</t>
  </si>
  <si>
    <t>060</t>
  </si>
  <si>
    <t>Прочие доходы по текущей деятельности</t>
  </si>
  <si>
    <t>070</t>
  </si>
  <si>
    <t>Прочие расходы по текущей деятельности</t>
  </si>
  <si>
    <t>080</t>
  </si>
  <si>
    <t>090</t>
  </si>
  <si>
    <t>Доходы по инвестиционной деятельности</t>
  </si>
  <si>
    <t xml:space="preserve">    доходы от выбытия основных средств, нематериальных 
    активов и других долгосрочных активов</t>
  </si>
  <si>
    <t xml:space="preserve">    проценты к получению</t>
  </si>
  <si>
    <t xml:space="preserve">    прочие доходы по инвестиционной деятельности</t>
  </si>
  <si>
    <t>Расходы по инвестиционной деятельности</t>
  </si>
  <si>
    <t xml:space="preserve">    расходы от выбытия основных средств, нематериальных
    активов и других долгосрочных активов</t>
  </si>
  <si>
    <t xml:space="preserve">    прочие расходы по инвестиционной деятельности</t>
  </si>
  <si>
    <t>Доходы по финансовой деятельности</t>
  </si>
  <si>
    <t xml:space="preserve">    курсовые разницы от пересчета активов и обязательств</t>
  </si>
  <si>
    <t xml:space="preserve">    прочие доходы по финансовой деятельности</t>
  </si>
  <si>
    <t>Расходы по финансовой деятельности</t>
  </si>
  <si>
    <t xml:space="preserve">    проценты к уплате</t>
  </si>
  <si>
    <t xml:space="preserve">    прочие расходы по финансовой деятельности</t>
  </si>
  <si>
    <t>Изменение отложенных налоговых активов</t>
  </si>
  <si>
    <t>Изменение отложенных налоговых обязательств</t>
  </si>
  <si>
    <t>Результат от переоценки долгосрочных активов, 
не включаемый в чистую прибыль (убыток)</t>
  </si>
  <si>
    <t>Базовая прибыль (убыток) на акцию</t>
  </si>
  <si>
    <t>Разводненная прибыль (убыток) на акцию</t>
  </si>
  <si>
    <t>-</t>
  </si>
  <si>
    <t>Результат от прочих операций, не включаемый 
в чистую прибыль (убыток)</t>
  </si>
  <si>
    <t>Чистая прибыль (убыток)</t>
  </si>
  <si>
    <t xml:space="preserve">Налог на прибыль </t>
  </si>
  <si>
    <t>Прочие налоги и сборы, исчисляемые из прибыли (дохода)</t>
  </si>
  <si>
    <t>Прочие платежи, исчисляемые из прибыли (дохода)</t>
  </si>
  <si>
    <t>А. Сельское, лесное и рыбное хозяйство, 011-017</t>
  </si>
  <si>
    <t>А. Сельское, лесное и рыбное хозяйство, 021-024</t>
  </si>
  <si>
    <t>А. Сельское, лесное и рыбное хозяйство, 031-032</t>
  </si>
  <si>
    <t>В. Горнодобывающая промышленность, 051-052, 061-062, 071-072, 081, 089, 091</t>
  </si>
  <si>
    <t>В. Горнодобывающая промышленность, 099</t>
  </si>
  <si>
    <t>С. Обрабатывающая промышленность, 101, 104-109</t>
  </si>
  <si>
    <t>С. Обрабатывающая промышленность, 102-103</t>
  </si>
  <si>
    <t>С. Обрабатывающая промышленность, 110, 120</t>
  </si>
  <si>
    <t>С. Обрабатывающая промышленность, 131-133, 139, 141-143, 151-152</t>
  </si>
  <si>
    <t>С. Обрабатывающая промышленность, 161-162, 171-172, 181-182</t>
  </si>
  <si>
    <t>С. Обрабатывающая промышленность, 191</t>
  </si>
  <si>
    <t>С. Обрабатывающая промышленность, 192</t>
  </si>
  <si>
    <t>С. Обрабатывающая промышленность, подкласс 19201</t>
  </si>
  <si>
    <t>С. Обрабатывающая промышленность, 201-206, 211-212</t>
  </si>
  <si>
    <t>С. Обрабатывающая промышленность, 221-222</t>
  </si>
  <si>
    <t>С. Обрабатывающая промышленность, 231-237, 239</t>
  </si>
  <si>
    <t>С. Обрабатывающая промышленность, 241, 242, 244, 245</t>
  </si>
  <si>
    <t>С. Обрабатывающая промышленность, 243</t>
  </si>
  <si>
    <t>С. Обрабатывающая промышленность, 251</t>
  </si>
  <si>
    <t>С. Обрабатывающая промышленность, 252-257, 259</t>
  </si>
  <si>
    <t>С. Обрабатывающая промышленность, 261-267</t>
  </si>
  <si>
    <t>С. Обрабатывающая промышленность, 268</t>
  </si>
  <si>
    <t>С. Обрабатывающая промышленность, 271-275, 279</t>
  </si>
  <si>
    <t>С. Обрабатывающая промышленность, 281-282, 284, 289</t>
  </si>
  <si>
    <t>С. Обрабатывающая промышленность, 283</t>
  </si>
  <si>
    <t>С. Обрабатывающая промышленность, 291-293, 301-304, 309</t>
  </si>
  <si>
    <t>С. Обрабатывающая промышленность, 310, 321-322, 324, 329</t>
  </si>
  <si>
    <t>С. Обрабатывающая промышленность, 323, 325, 331-332</t>
  </si>
  <si>
    <t>D. Снабжение электроэнергией, газом, паром, горячей водой и кондиционированным воздухом, 351</t>
  </si>
  <si>
    <t>D. Снабжение электроэнергией, газом, паром, горячей водой и кондиционированным воздухом, 352</t>
  </si>
  <si>
    <t>D. Снабжение электроэнергией, газом, паром, горячей водой и кондиционированным воздухом, 353</t>
  </si>
  <si>
    <t>5. Е. Водоснабжение; сбор, обработка и удаление отходов, деятельность по ликвидации загрязнений, 360-370, 381-382, 390</t>
  </si>
  <si>
    <t>5. Е. Водоснабжение; сбор, обработка и удаление отходов, деятельность по ликвидации загрязнений, 383</t>
  </si>
  <si>
    <t>6. F. Строительство, 411</t>
  </si>
  <si>
    <t>6. F. Строительство, 412, 421-422, 429, 431-433, 439</t>
  </si>
  <si>
    <t>7. G. Оптовая и розничная торговля; ремонт автомобилей и мотоциклов, 451-454, 461-467, 469, 471-479</t>
  </si>
  <si>
    <t>8. H. Транспортная деятельность, складирование, почтовая и курьерская деятельность, 491-495, 501-504, 511-512, 521-522</t>
  </si>
  <si>
    <t>8. H. Транспортная деятельность, складирование, почтовая и курьерская деятельность, 531-532</t>
  </si>
  <si>
    <t>9. I. Услуги по временному проживанию и питанию, 551-553, 559</t>
  </si>
  <si>
    <t>9. I. Услуги по временному проживанию и питанию, 561-563</t>
  </si>
  <si>
    <t>10. J. Информация и связь, 581</t>
  </si>
  <si>
    <t>10. J. Информация и связь, 582</t>
  </si>
  <si>
    <t>10. J. Информация и связь, 591</t>
  </si>
  <si>
    <t>10. J. Информация и связь, 592</t>
  </si>
  <si>
    <t>10. J. Информация и связь, 601-602, 611-613, 619</t>
  </si>
  <si>
    <t>10. J. Информация и связь, 620, 631</t>
  </si>
  <si>
    <t>10. J. Информация и связь, 639</t>
  </si>
  <si>
    <t>K. Финансовая и страховая деятельность, 641-643</t>
  </si>
  <si>
    <t>K. Финансовая и страховая деятельность, 649</t>
  </si>
  <si>
    <t>K. Финансовая и страховая деятельность, 651-653, 661-663</t>
  </si>
  <si>
    <t>L. Операции с недвижимым имуществом, 681-682</t>
  </si>
  <si>
    <t>L. Операции с недвижимым имуществом, 683</t>
  </si>
  <si>
    <t>М. Профессиональная, научная и техническая деятельность, 691-692, 701-702, 711</t>
  </si>
  <si>
    <t>М. Профессиональная, научная и техническая деятельность, 712</t>
  </si>
  <si>
    <t>М. Профессиональная, научная и техническая деятельность, 721-722</t>
  </si>
  <si>
    <t>М. Профессиональная, научная и техническая деятельность, 731</t>
  </si>
  <si>
    <t>М. Профессиональная, научная и техническая деятельность, 732</t>
  </si>
  <si>
    <t>М. Профессиональная, научная и техническая деятельность, 741, 743, 749</t>
  </si>
  <si>
    <t>М. Профессиональная, научная и техническая деятельность, 742</t>
  </si>
  <si>
    <t>М. Профессиональная, научная и техническая деятельность, 750</t>
  </si>
  <si>
    <t>14. N. Деятельность в сфере административных и вспомогательных услуг, 771-773</t>
  </si>
  <si>
    <t>14. N. Деятельность в сфере административных и вспомогательных услуг, 774</t>
  </si>
  <si>
    <t>14. N. Деятельность в сфере административных и вспомогательных услуг, 781-783</t>
  </si>
  <si>
    <t>14. N. Деятельность в сфере административных и вспомогательных услуг, 791, 799</t>
  </si>
  <si>
    <t>14. N. Деятельность в сфере административных и вспомогательных услуг, 801-803</t>
  </si>
  <si>
    <t>14. N. Деятельность в сфере административных и вспомогательных услуг, 811-812</t>
  </si>
  <si>
    <t>14. N. Деятельность в сфере административных и вспомогательных услуг, 813</t>
  </si>
  <si>
    <t>14. N. Деятельность в сфере административных и вспомогательных услуг, 821-823, 829</t>
  </si>
  <si>
    <t>15. Q. Здравоохранение и социальные услуги, 861</t>
  </si>
  <si>
    <t>16. R. Творчество, спорт, развлечения и отдых, 931</t>
  </si>
  <si>
    <t>17. S. Предоставление прочих видов услуг, 941-942, 949</t>
  </si>
  <si>
    <t>17. S. Предоставление прочих видов услуг, 951</t>
  </si>
  <si>
    <t>17. S. Предоставление прочих видов услуг, 952</t>
  </si>
  <si>
    <t>17. S. Предоставление прочих видов услуг, 960</t>
  </si>
  <si>
    <t>18. Прочие виды экономической деятельности</t>
  </si>
  <si>
    <t xml:space="preserve">    доходы от участия в уставных капиталах других 
    организаций</t>
  </si>
  <si>
    <t>Валовая прибыль</t>
  </si>
  <si>
    <t>Прибыль (убыток) от реализации продукции, товаров, работ, услуг</t>
  </si>
  <si>
    <t xml:space="preserve">Прибыль (убыток) от текущей деятельности </t>
  </si>
  <si>
    <t>Прибыль (убыток) от инвестиционной и финансовой деятельности</t>
  </si>
  <si>
    <t>Прибыль (убыток) до налогообложения</t>
  </si>
  <si>
    <t>Совокупная прибыль (убыток)</t>
  </si>
  <si>
    <t>Денежные средства и эквиваленты денежных средств</t>
  </si>
  <si>
    <t>ОАО "Автопарк № 4"</t>
  </si>
  <si>
    <t>Деятельность грузового автомобильного транспорта</t>
  </si>
  <si>
    <t>Открытое акционерное общество</t>
  </si>
  <si>
    <t>Юридическое лицо без ведомственной подчиненности</t>
  </si>
  <si>
    <t>тыс.руб.</t>
  </si>
  <si>
    <t>212011, г. Могилев, ул. Калужская, 13</t>
  </si>
  <si>
    <t>Начислено на выплату дивидендов в данном отчетном периоде</t>
  </si>
  <si>
    <t>тысяч рублей</t>
  </si>
  <si>
    <t>Фактически выплаченные дивиденды в данном отчетном периоде</t>
  </si>
  <si>
    <t>рублей</t>
  </si>
  <si>
    <t>Обеспеченность акции имуществом общества</t>
  </si>
  <si>
    <t>Количество акций, находящихся на балансе общества, - всего</t>
  </si>
  <si>
    <t>штук</t>
  </si>
  <si>
    <t>Директор А.В. Галковский</t>
  </si>
  <si>
    <t>Главный бухгалтер Т.В. Капустян</t>
  </si>
  <si>
    <t>январь</t>
  </si>
  <si>
    <t>декабрь</t>
  </si>
  <si>
    <t>31 декабря 2017г.</t>
  </si>
  <si>
    <t>31 декабря</t>
  </si>
  <si>
    <t>2017г.</t>
  </si>
  <si>
    <t>2016г.</t>
  </si>
  <si>
    <t>Дивиденды, приходящиеся на одну простую (обыкновенную) акцию (включая налоги)</t>
  </si>
  <si>
    <t>Дивиденды, фактически выплаченные на одну простую (обыкновенную) акцию (включая налоги)</t>
  </si>
  <si>
    <t>Период, за который выплачивались дивиденды</t>
  </si>
  <si>
    <t>месяц, квартал, год</t>
  </si>
  <si>
    <t>Дата (даты) принятия решений о выплате дивидендов</t>
  </si>
  <si>
    <t>число, месяц, год</t>
  </si>
  <si>
    <t>Срок (сроки) выплаты дивидендов</t>
  </si>
  <si>
    <t>Вид собственности</t>
  </si>
  <si>
    <t>Количество акций, шт.</t>
  </si>
  <si>
    <t>Доля в уставном фонде, %</t>
  </si>
  <si>
    <t>Эмитентом Свод правил корпоративного поведения не применяется.</t>
  </si>
  <si>
    <t>13. Сведения о применении открытым акционерным обществом Свода правил корпоративного поведения:</t>
  </si>
  <si>
    <t>www.ap4mogilev.by</t>
  </si>
  <si>
    <t>14. Адрес официального сайта открытого акционерного общества в глобальной компьютерной сети Интернет:</t>
  </si>
  <si>
    <t>За 2017 год обязательный аудит бухгалтерской отчетности ОАО "Автопарк № 4" проведен ООО "Могилевская аудиторская компания" УНП 790889129.</t>
  </si>
  <si>
    <t>Наименования показателя</t>
  </si>
  <si>
    <t>Республиканская</t>
  </si>
  <si>
    <t>В том числе:</t>
  </si>
  <si>
    <t>6. Информация о дивидендах и акциях:</t>
  </si>
  <si>
    <t>Информация об Открытом акционерном обществе "Автопарк № 4" по состоянию на 01.01.2018г.</t>
  </si>
  <si>
    <t>За отчетный период</t>
  </si>
  <si>
    <t>За аналогичный период прошлого года</t>
  </si>
  <si>
    <t>Дивиденды, приходящиеся на одну привилегированную акцию (включая налоги)</t>
  </si>
  <si>
    <t>х</t>
  </si>
  <si>
    <t>типа ____</t>
  </si>
  <si>
    <t>Дивиденды, фактически выплаченные на одну привилегированную акцию (включая налоги)</t>
  </si>
  <si>
    <t>областная</t>
  </si>
  <si>
    <t>поступившие в распоряжение общества:</t>
  </si>
  <si>
    <t>дата зачисления акций на счет "депо" общества</t>
  </si>
  <si>
    <t>количество акций</t>
  </si>
  <si>
    <t>срок реализации акций, поступивших в распоряжение общества</t>
  </si>
  <si>
    <t>приобретенные в целях сокращения общего количества акций:</t>
  </si>
  <si>
    <t>9. Основные виды продукции или виды деятельности, по которым получено 20 и более процентов выручки от реализации товаров, продукции, работ, услуг: деятельность грузового автомобильного транспорта - 92,3%.</t>
  </si>
  <si>
    <t>Коммунальная - всего</t>
  </si>
  <si>
    <t>районная</t>
  </si>
  <si>
    <t>городская</t>
  </si>
  <si>
    <t>10. Дата проведения годового общего собрания акционеров, на котором утверждены годовой отчет, бухгалтерский баланс, отчет о прибылях и убытках за отчетный 2017 год: 28 марта 2018 года.</t>
  </si>
  <si>
    <t>В соответствии с аудиторским заключением от 14.03.2018г. годовая бухгалтерская отчетность достоверно во всех существенных аспектах отражает финансовое положение ОАО "Автопарк № 4" на 31.12.2017г., финансовые результаты его деятельности и изменение его финансового положения, в том числе движение денежных средств за год, закончившийся на указанную дату, в соответствии с законодательством Республики Беларусь.</t>
  </si>
  <si>
    <r>
      <t>4. Доля государства в уставном фонде эмитента 0%</t>
    </r>
    <r>
      <rPr>
        <b/>
        <sz val="11"/>
        <rFont val="Times New Roman"/>
        <family val="1"/>
      </rPr>
      <t xml:space="preserve"> </t>
    </r>
    <r>
      <rPr>
        <sz val="11"/>
        <rFont val="Times New Roman"/>
        <family val="1"/>
      </rPr>
      <t>(всего в процентах), в том числе:</t>
    </r>
  </si>
  <si>
    <t>5. Количество акционеров - всего 339</t>
  </si>
  <si>
    <t>юридических лиц 3, из них нерезидентов Республики Беларусь 0,</t>
  </si>
  <si>
    <t>физических лиц 336, из них нерезидентов Республики Беларусь 0.</t>
  </si>
  <si>
    <t>8. Среднесписочная численность работающих (человек) 48.</t>
  </si>
</sst>
</file>

<file path=xl/styles.xml><?xml version="1.0" encoding="utf-8"?>
<styleSheet xmlns="http://schemas.openxmlformats.org/spreadsheetml/2006/main">
  <numFmts count="4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
    <numFmt numFmtId="178" formatCode="[$-F800]dddd\,\ mmmm\ dd\,\ yyyy"/>
    <numFmt numFmtId="179" formatCode="_(* #,##0_);_(* \-#,##0_);_(* &quot;-&quot;??_);_(@_)"/>
    <numFmt numFmtId="180" formatCode="_(* #,##0_);\(* \-#,##0\);_(* &quot;-&quot;??_);_(@_)"/>
    <numFmt numFmtId="181" formatCode="_(#,##0_);\(\-#,##0\);_(* &quot;-&quot;??_);_(@_)"/>
    <numFmt numFmtId="182" formatCode="_(#,##0_);\(#,##0\);_(* &quot;-&quot;??_);_(@_)"/>
    <numFmt numFmtId="183" formatCode="[$-FC19]d\ mmmm\ yyyy\ &quot;года&quot;"/>
    <numFmt numFmtId="184" formatCode="dd\ mmmm"/>
    <numFmt numFmtId="185" formatCode="[$-F800]dddd\,\ mmmm\ dd"/>
    <numFmt numFmtId="186" formatCode="[$-FC19]d\ mmmm"/>
    <numFmt numFmtId="187" formatCode="[$-FC19]\ yyyy\ &quot;года&quot;"/>
    <numFmt numFmtId="188" formatCode="mmmm"/>
    <numFmt numFmtId="189" formatCode="_(_#\ ##0\);\(#,##0\);_(* &quot;-&quot;??_);_(@_)"/>
    <numFmt numFmtId="190" formatCode="\(#,##0\);\(#,##0\);_(* &quot;-&quot;??_);_(@_)"/>
    <numFmt numFmtId="191" formatCode="00"/>
    <numFmt numFmtId="192" formatCode="0.0"/>
    <numFmt numFmtId="193" formatCode="_(#,##0.00_);_(\-#,##0.00_);_(* &quot;-&quot;??_);_(@_)"/>
    <numFmt numFmtId="194" formatCode="_(#,##0.00%_);_(\-#,##0.00%_);_(* &quot;-&quot;??_);_(@_)"/>
    <numFmt numFmtId="195" formatCode="_(#,##0_);_(\-#,##0_);_(* &quot;-&quot;??_);_(@_)"/>
    <numFmt numFmtId="196" formatCode="_(#,##0%_);_(\-#,##0%_);_(* &quot;-&quot;??_);_(@_)"/>
    <numFmt numFmtId="197" formatCode="[$-FC19]d\ mmmm\ yyyy\ &quot;г/&quot;"/>
    <numFmt numFmtId="198" formatCode="[$-FC19]\ yyyy\ &quot;г.&quot;"/>
  </numFmts>
  <fonts count="50">
    <font>
      <sz val="11"/>
      <name val="Times New Roman"/>
      <family val="0"/>
    </font>
    <font>
      <u val="single"/>
      <sz val="11"/>
      <color indexed="12"/>
      <name val="Times New Roman"/>
      <family val="1"/>
    </font>
    <font>
      <i/>
      <sz val="11"/>
      <name val="Times New Roman"/>
      <family val="1"/>
    </font>
    <font>
      <b/>
      <sz val="11"/>
      <color indexed="18"/>
      <name val="Times New Roman"/>
      <family val="1"/>
    </font>
    <font>
      <b/>
      <sz val="11"/>
      <name val="Times New Roman"/>
      <family val="1"/>
    </font>
    <font>
      <sz val="12"/>
      <name val="Times New Roman"/>
      <family val="1"/>
    </font>
    <font>
      <b/>
      <sz val="12"/>
      <name val="Times New Roman"/>
      <family val="1"/>
    </font>
    <font>
      <sz val="10.5"/>
      <name val="Times New Roman"/>
      <family val="1"/>
    </font>
    <font>
      <sz val="11"/>
      <color indexed="10"/>
      <name val="Times New Roman"/>
      <family val="1"/>
    </font>
    <font>
      <u val="single"/>
      <sz val="11"/>
      <color indexed="36"/>
      <name val="Times New Roman"/>
      <family val="1"/>
    </font>
    <font>
      <i/>
      <sz val="9"/>
      <color indexed="18"/>
      <name val="Times New Roman"/>
      <family val="1"/>
    </font>
    <font>
      <b/>
      <sz val="11"/>
      <color indexed="17"/>
      <name val="Times New Roman"/>
      <family val="1"/>
    </font>
    <font>
      <b/>
      <i/>
      <sz val="11"/>
      <color indexed="10"/>
      <name val="Times New Roman"/>
      <family val="1"/>
    </font>
    <font>
      <b/>
      <i/>
      <sz val="11"/>
      <color indexed="18"/>
      <name val="Times New Roman"/>
      <family val="1"/>
    </font>
    <font>
      <sz val="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Times New Roman"/>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25" borderId="1" applyNumberFormat="0" applyAlignment="0" applyProtection="0"/>
    <xf numFmtId="0" fontId="35" fillId="26" borderId="2" applyNumberFormat="0" applyAlignment="0" applyProtection="0"/>
    <xf numFmtId="0" fontId="36" fillId="26"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7" borderId="7" applyNumberFormat="0" applyAlignment="0" applyProtection="0"/>
    <xf numFmtId="0" fontId="42" fillId="0" borderId="0" applyNumberFormat="0" applyFill="0" applyBorder="0" applyAlignment="0" applyProtection="0"/>
    <xf numFmtId="0" fontId="43" fillId="28" borderId="0" applyNumberFormat="0" applyBorder="0" applyAlignment="0" applyProtection="0"/>
    <xf numFmtId="0" fontId="9" fillId="0" borderId="0" applyNumberFormat="0" applyFill="0" applyBorder="0" applyAlignment="0" applyProtection="0"/>
    <xf numFmtId="0" fontId="44" fillId="29" borderId="0" applyNumberFormat="0" applyBorder="0" applyAlignment="0" applyProtection="0"/>
    <xf numFmtId="0" fontId="45"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1" borderId="0" applyNumberFormat="0" applyBorder="0" applyAlignment="0" applyProtection="0"/>
  </cellStyleXfs>
  <cellXfs count="289">
    <xf numFmtId="0" fontId="0" fillId="0" borderId="0" xfId="0" applyAlignment="1">
      <alignment/>
    </xf>
    <xf numFmtId="0" fontId="0" fillId="32" borderId="0" xfId="0" applyFont="1" applyFill="1" applyAlignment="1">
      <alignment/>
    </xf>
    <xf numFmtId="0" fontId="0" fillId="33" borderId="0" xfId="0" applyFont="1" applyFill="1" applyAlignment="1">
      <alignment/>
    </xf>
    <xf numFmtId="0" fontId="0" fillId="33" borderId="0" xfId="0" applyFont="1" applyFill="1" applyAlignment="1">
      <alignment wrapText="1"/>
    </xf>
    <xf numFmtId="0" fontId="2" fillId="33" borderId="0" xfId="0" applyFont="1" applyFill="1" applyAlignment="1">
      <alignment wrapText="1"/>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xf>
    <xf numFmtId="0" fontId="0" fillId="32" borderId="0" xfId="0" applyFont="1" applyFill="1" applyAlignment="1">
      <alignment/>
    </xf>
    <xf numFmtId="0" fontId="0" fillId="33" borderId="0" xfId="0" applyFont="1" applyFill="1" applyAlignment="1">
      <alignment wrapText="1"/>
    </xf>
    <xf numFmtId="0" fontId="0" fillId="33" borderId="10" xfId="0" applyFont="1" applyFill="1" applyBorder="1" applyAlignment="1">
      <alignment horizontal="center" wrapText="1"/>
    </xf>
    <xf numFmtId="0" fontId="0" fillId="33" borderId="11" xfId="0" applyFont="1" applyFill="1" applyBorder="1" applyAlignment="1">
      <alignment horizontal="center" wrapText="1"/>
    </xf>
    <xf numFmtId="0" fontId="0" fillId="33" borderId="12" xfId="0" applyFont="1" applyFill="1" applyBorder="1" applyAlignment="1">
      <alignment horizontal="center" wrapText="1"/>
    </xf>
    <xf numFmtId="0" fontId="0" fillId="33" borderId="0" xfId="0" applyFont="1" applyFill="1" applyAlignment="1">
      <alignment wrapText="1"/>
    </xf>
    <xf numFmtId="0" fontId="0" fillId="33" borderId="0" xfId="0" applyFont="1" applyFill="1" applyAlignment="1">
      <alignment horizontal="center" wrapText="1"/>
    </xf>
    <xf numFmtId="0" fontId="0" fillId="33" borderId="0" xfId="0" applyFont="1" applyFill="1" applyAlignment="1">
      <alignment horizontal="right" wrapText="1"/>
    </xf>
    <xf numFmtId="0" fontId="5" fillId="33" borderId="0" xfId="0" applyFont="1" applyFill="1" applyAlignment="1">
      <alignment/>
    </xf>
    <xf numFmtId="0" fontId="5" fillId="32" borderId="0" xfId="0" applyFont="1" applyFill="1" applyAlignment="1">
      <alignment/>
    </xf>
    <xf numFmtId="0" fontId="0" fillId="4" borderId="11" xfId="0" applyFont="1" applyFill="1" applyBorder="1" applyAlignment="1">
      <alignment horizontal="center" wrapText="1"/>
    </xf>
    <xf numFmtId="0" fontId="0" fillId="4" borderId="13" xfId="0" applyFont="1" applyFill="1" applyBorder="1" applyAlignment="1">
      <alignment horizontal="right" vertical="top" wrapText="1"/>
    </xf>
    <xf numFmtId="0" fontId="7" fillId="32" borderId="0" xfId="0" applyFont="1" applyFill="1" applyAlignment="1">
      <alignment/>
    </xf>
    <xf numFmtId="0" fontId="7" fillId="33" borderId="0" xfId="0" applyFont="1" applyFill="1" applyAlignment="1">
      <alignment/>
    </xf>
    <xf numFmtId="0" fontId="7" fillId="4" borderId="10" xfId="0" applyFont="1" applyFill="1" applyBorder="1" applyAlignment="1">
      <alignment horizontal="center" wrapText="1"/>
    </xf>
    <xf numFmtId="49" fontId="7" fillId="33" borderId="12" xfId="0" applyNumberFormat="1" applyFont="1" applyFill="1" applyBorder="1" applyAlignment="1">
      <alignment horizontal="center" wrapText="1"/>
    </xf>
    <xf numFmtId="49" fontId="7" fillId="33" borderId="10" xfId="0" applyNumberFormat="1" applyFont="1" applyFill="1" applyBorder="1" applyAlignment="1">
      <alignment horizontal="center" wrapText="1"/>
    </xf>
    <xf numFmtId="0" fontId="7" fillId="33" borderId="11" xfId="0" applyFont="1" applyFill="1" applyBorder="1" applyAlignment="1">
      <alignment horizontal="center" wrapText="1"/>
    </xf>
    <xf numFmtId="0" fontId="7" fillId="33" borderId="12" xfId="0" applyFont="1" applyFill="1" applyBorder="1" applyAlignment="1">
      <alignment horizontal="center" wrapText="1"/>
    </xf>
    <xf numFmtId="0" fontId="7" fillId="33" borderId="10" xfId="0" applyFont="1" applyFill="1" applyBorder="1" applyAlignment="1">
      <alignment horizontal="center" wrapText="1"/>
    </xf>
    <xf numFmtId="0" fontId="0" fillId="32" borderId="0" xfId="0" applyFill="1" applyAlignment="1">
      <alignment/>
    </xf>
    <xf numFmtId="0" fontId="0" fillId="33" borderId="0" xfId="0" applyFill="1" applyAlignment="1">
      <alignment/>
    </xf>
    <xf numFmtId="0" fontId="5" fillId="33" borderId="0" xfId="0" applyFont="1" applyFill="1" applyAlignment="1">
      <alignment/>
    </xf>
    <xf numFmtId="186" fontId="0" fillId="4" borderId="14" xfId="0" applyNumberFormat="1" applyFont="1" applyFill="1" applyBorder="1" applyAlignment="1">
      <alignment vertical="top" wrapText="1"/>
    </xf>
    <xf numFmtId="0" fontId="0" fillId="32" borderId="0" xfId="0" applyFont="1" applyFill="1" applyAlignment="1">
      <alignment horizontal="center"/>
    </xf>
    <xf numFmtId="0" fontId="7" fillId="33" borderId="0" xfId="0" applyFont="1" applyFill="1" applyAlignment="1">
      <alignment wrapText="1"/>
    </xf>
    <xf numFmtId="0" fontId="7" fillId="33" borderId="0" xfId="0" applyFont="1" applyFill="1" applyAlignment="1">
      <alignment horizontal="right" wrapText="1"/>
    </xf>
    <xf numFmtId="188" fontId="7" fillId="33" borderId="15" xfId="0" applyNumberFormat="1" applyFont="1" applyFill="1" applyBorder="1" applyAlignment="1">
      <alignment horizontal="right" wrapText="1"/>
    </xf>
    <xf numFmtId="178" fontId="7" fillId="33" borderId="15" xfId="0" applyNumberFormat="1" applyFont="1" applyFill="1" applyBorder="1" applyAlignment="1">
      <alignment horizontal="center" wrapText="1"/>
    </xf>
    <xf numFmtId="0" fontId="7" fillId="33" borderId="0" xfId="0" applyFont="1" applyFill="1" applyAlignment="1">
      <alignment horizontal="center" wrapText="1"/>
    </xf>
    <xf numFmtId="0" fontId="0" fillId="33" borderId="0" xfId="0" applyFont="1" applyFill="1" applyAlignment="1">
      <alignment horizontal="center"/>
    </xf>
    <xf numFmtId="0" fontId="7" fillId="33" borderId="0" xfId="0" applyFont="1" applyFill="1" applyAlignment="1">
      <alignment horizontal="center"/>
    </xf>
    <xf numFmtId="0" fontId="0" fillId="33" borderId="0" xfId="0" applyFill="1" applyAlignment="1">
      <alignment horizontal="center"/>
    </xf>
    <xf numFmtId="0" fontId="0" fillId="32" borderId="0" xfId="0" applyFill="1" applyAlignment="1">
      <alignment horizontal="center"/>
    </xf>
    <xf numFmtId="0" fontId="4" fillId="33" borderId="16" xfId="0" applyFont="1" applyFill="1" applyBorder="1" applyAlignment="1">
      <alignment wrapText="1"/>
    </xf>
    <xf numFmtId="0" fontId="6" fillId="33" borderId="11" xfId="0" applyFont="1" applyFill="1" applyBorder="1" applyAlignment="1">
      <alignment horizontal="center" wrapText="1"/>
    </xf>
    <xf numFmtId="0" fontId="4" fillId="33" borderId="16" xfId="0" applyFont="1" applyFill="1" applyBorder="1" applyAlignment="1">
      <alignment horizontal="center" wrapText="1"/>
    </xf>
    <xf numFmtId="0" fontId="6" fillId="33" borderId="10" xfId="0" applyFont="1" applyFill="1" applyBorder="1" applyAlignment="1">
      <alignment horizontal="center" wrapText="1"/>
    </xf>
    <xf numFmtId="0" fontId="8" fillId="32" borderId="0" xfId="0" applyFont="1" applyFill="1" applyAlignment="1">
      <alignment vertical="top" wrapText="1"/>
    </xf>
    <xf numFmtId="0" fontId="7" fillId="32" borderId="0" xfId="0" applyFont="1" applyFill="1" applyBorder="1" applyAlignment="1">
      <alignment/>
    </xf>
    <xf numFmtId="0" fontId="7" fillId="4" borderId="13" xfId="0" applyFont="1" applyFill="1" applyBorder="1" applyAlignment="1">
      <alignment horizontal="right" vertical="top" wrapText="1"/>
    </xf>
    <xf numFmtId="0" fontId="7" fillId="4" borderId="17" xfId="0" applyFont="1" applyFill="1" applyBorder="1" applyAlignment="1">
      <alignment horizontal="center" vertical="top" wrapText="1"/>
    </xf>
    <xf numFmtId="188" fontId="7" fillId="4" borderId="17" xfId="0" applyNumberFormat="1" applyFont="1" applyFill="1" applyBorder="1" applyAlignment="1">
      <alignment horizontal="left" vertical="top" wrapText="1"/>
    </xf>
    <xf numFmtId="0" fontId="7" fillId="4" borderId="17" xfId="0" applyFont="1" applyFill="1" applyBorder="1" applyAlignment="1">
      <alignment vertical="top" wrapText="1"/>
    </xf>
    <xf numFmtId="188" fontId="7" fillId="4" borderId="14" xfId="0" applyNumberFormat="1" applyFont="1" applyFill="1" applyBorder="1" applyAlignment="1">
      <alignment horizontal="left" vertical="top" wrapText="1"/>
    </xf>
    <xf numFmtId="0" fontId="0" fillId="32" borderId="0" xfId="0" applyFont="1" applyFill="1" applyAlignment="1">
      <alignment/>
    </xf>
    <xf numFmtId="0" fontId="7" fillId="4" borderId="13" xfId="0" applyFont="1" applyFill="1" applyBorder="1" applyAlignment="1">
      <alignment horizontal="right" wrapText="1"/>
    </xf>
    <xf numFmtId="186" fontId="7" fillId="4" borderId="14" xfId="0" applyNumberFormat="1" applyFont="1" applyFill="1" applyBorder="1" applyAlignment="1">
      <alignment wrapText="1"/>
    </xf>
    <xf numFmtId="0" fontId="0" fillId="33" borderId="0" xfId="0" applyFont="1" applyFill="1" applyBorder="1" applyAlignment="1">
      <alignment horizontal="center" wrapText="1"/>
    </xf>
    <xf numFmtId="182" fontId="0" fillId="32" borderId="0" xfId="0" applyNumberFormat="1" applyFont="1" applyFill="1" applyBorder="1" applyAlignment="1">
      <alignment horizontal="left" wrapText="1"/>
    </xf>
    <xf numFmtId="0" fontId="10" fillId="33" borderId="0" xfId="0" applyFont="1" applyFill="1" applyAlignment="1">
      <alignment horizontal="right"/>
    </xf>
    <xf numFmtId="0" fontId="10" fillId="32" borderId="0" xfId="0" applyFont="1" applyFill="1" applyAlignment="1">
      <alignment horizontal="right"/>
    </xf>
    <xf numFmtId="0" fontId="7" fillId="33" borderId="13" xfId="0" applyFont="1" applyFill="1" applyBorder="1" applyAlignment="1">
      <alignment horizontal="center" wrapText="1"/>
    </xf>
    <xf numFmtId="0" fontId="7" fillId="33" borderId="18" xfId="0" applyFont="1" applyFill="1" applyBorder="1" applyAlignment="1">
      <alignment horizontal="center" wrapText="1"/>
    </xf>
    <xf numFmtId="0" fontId="7" fillId="33" borderId="10" xfId="0" applyFont="1" applyFill="1" applyBorder="1" applyAlignment="1">
      <alignment/>
    </xf>
    <xf numFmtId="0" fontId="7" fillId="33" borderId="10" xfId="0" applyFont="1" applyFill="1" applyBorder="1" applyAlignment="1">
      <alignment horizontal="center" vertical="top" wrapText="1"/>
    </xf>
    <xf numFmtId="0" fontId="7" fillId="32" borderId="0" xfId="0" applyFont="1" applyFill="1" applyBorder="1" applyAlignment="1">
      <alignment/>
    </xf>
    <xf numFmtId="0" fontId="7" fillId="33" borderId="19" xfId="0" applyFont="1" applyFill="1" applyBorder="1" applyAlignment="1">
      <alignment horizontal="center" vertical="top" wrapText="1"/>
    </xf>
    <xf numFmtId="0" fontId="7" fillId="32" borderId="0" xfId="0" applyFont="1" applyFill="1" applyAlignment="1">
      <alignment/>
    </xf>
    <xf numFmtId="0" fontId="7" fillId="33" borderId="10" xfId="0" applyFont="1" applyFill="1" applyBorder="1" applyAlignment="1">
      <alignment wrapText="1"/>
    </xf>
    <xf numFmtId="177" fontId="7" fillId="33" borderId="10" xfId="0" applyNumberFormat="1" applyFont="1" applyFill="1" applyBorder="1" applyAlignment="1">
      <alignment horizontal="center" vertical="top" wrapText="1"/>
    </xf>
    <xf numFmtId="192" fontId="7" fillId="33" borderId="19" xfId="0" applyNumberFormat="1" applyFont="1" applyFill="1" applyBorder="1" applyAlignment="1">
      <alignment horizontal="center" vertical="top" wrapText="1"/>
    </xf>
    <xf numFmtId="192" fontId="7" fillId="33" borderId="10" xfId="0" applyNumberFormat="1" applyFont="1" applyFill="1" applyBorder="1" applyAlignment="1">
      <alignment horizontal="center" vertical="top" wrapText="1"/>
    </xf>
    <xf numFmtId="0" fontId="7" fillId="33" borderId="19" xfId="0" applyNumberFormat="1" applyFont="1" applyFill="1" applyBorder="1" applyAlignment="1">
      <alignment horizontal="center" vertical="top" wrapText="1"/>
    </xf>
    <xf numFmtId="0" fontId="7" fillId="33" borderId="10" xfId="0" applyFont="1" applyFill="1" applyBorder="1" applyAlignment="1">
      <alignment vertical="top"/>
    </xf>
    <xf numFmtId="0" fontId="0" fillId="33" borderId="0" xfId="0" applyFont="1" applyFill="1" applyBorder="1" applyAlignment="1">
      <alignment horizontal="left" wrapText="1"/>
    </xf>
    <xf numFmtId="3" fontId="0" fillId="33" borderId="0" xfId="0" applyNumberFormat="1" applyFont="1" applyFill="1" applyBorder="1" applyAlignment="1">
      <alignment horizontal="center" wrapText="1"/>
    </xf>
    <xf numFmtId="0" fontId="14" fillId="33" borderId="0" xfId="0" applyFont="1" applyFill="1" applyAlignment="1">
      <alignment/>
    </xf>
    <xf numFmtId="0" fontId="14" fillId="33" borderId="0" xfId="0" applyFont="1" applyFill="1" applyBorder="1" applyAlignment="1">
      <alignment wrapText="1"/>
    </xf>
    <xf numFmtId="0" fontId="14" fillId="32" borderId="0" xfId="0" applyFont="1" applyFill="1" applyAlignment="1">
      <alignment/>
    </xf>
    <xf numFmtId="0" fontId="6" fillId="0" borderId="0" xfId="0" applyFont="1" applyAlignment="1">
      <alignment horizontal="center"/>
    </xf>
    <xf numFmtId="0" fontId="0" fillId="0" borderId="0" xfId="0" applyFont="1" applyBorder="1" applyAlignment="1">
      <alignment horizontal="left" wrapText="1"/>
    </xf>
    <xf numFmtId="0" fontId="0" fillId="0" borderId="0" xfId="0" applyFont="1" applyAlignment="1">
      <alignment/>
    </xf>
    <xf numFmtId="0" fontId="0" fillId="0" borderId="10" xfId="0" applyFont="1" applyBorder="1" applyAlignment="1">
      <alignment horizontal="center" vertical="center" wrapText="1"/>
    </xf>
    <xf numFmtId="0" fontId="0" fillId="0" borderId="10" xfId="0" applyFont="1" applyBorder="1" applyAlignment="1">
      <alignment/>
    </xf>
    <xf numFmtId="0" fontId="0" fillId="0" borderId="10" xfId="0" applyFont="1" applyBorder="1" applyAlignment="1">
      <alignment horizontal="center"/>
    </xf>
    <xf numFmtId="0" fontId="4" fillId="0" borderId="1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Alignment="1">
      <alignment/>
    </xf>
    <xf numFmtId="0" fontId="0" fillId="0" borderId="0" xfId="0" applyFont="1" applyBorder="1" applyAlignment="1">
      <alignment horizontal="center"/>
    </xf>
    <xf numFmtId="0" fontId="0" fillId="0" borderId="10" xfId="0" applyFont="1" applyBorder="1" applyAlignment="1">
      <alignment horizontal="center" wrapText="1"/>
    </xf>
    <xf numFmtId="0" fontId="4" fillId="0" borderId="13" xfId="0" applyFont="1" applyBorder="1" applyAlignment="1">
      <alignment/>
    </xf>
    <xf numFmtId="0" fontId="4" fillId="0" borderId="11" xfId="0" applyFont="1" applyBorder="1" applyAlignment="1">
      <alignment/>
    </xf>
    <xf numFmtId="0" fontId="0" fillId="0" borderId="12" xfId="0" applyFont="1" applyBorder="1" applyAlignment="1">
      <alignment horizontal="center"/>
    </xf>
    <xf numFmtId="0" fontId="4" fillId="0" borderId="12" xfId="0" applyFont="1" applyBorder="1" applyAlignment="1">
      <alignment/>
    </xf>
    <xf numFmtId="0" fontId="0" fillId="0" borderId="11" xfId="0" applyFont="1" applyBorder="1" applyAlignment="1">
      <alignment horizontal="center"/>
    </xf>
    <xf numFmtId="0" fontId="0" fillId="0" borderId="10" xfId="0" applyFont="1" applyBorder="1" applyAlignment="1">
      <alignment horizontal="center" vertical="top" wrapText="1"/>
    </xf>
    <xf numFmtId="0" fontId="0" fillId="0" borderId="10" xfId="0" applyFont="1" applyBorder="1" applyAlignment="1">
      <alignment horizontal="center" vertical="top"/>
    </xf>
    <xf numFmtId="0" fontId="0" fillId="0" borderId="10" xfId="0" applyFont="1" applyBorder="1" applyAlignment="1">
      <alignment horizontal="right" wrapText="1"/>
    </xf>
    <xf numFmtId="0" fontId="0" fillId="0" borderId="11" xfId="0" applyFont="1" applyBorder="1" applyAlignment="1">
      <alignment horizontal="right" wrapText="1"/>
    </xf>
    <xf numFmtId="0" fontId="0" fillId="0" borderId="10" xfId="0" applyFont="1" applyBorder="1" applyAlignment="1">
      <alignment horizontal="right"/>
    </xf>
    <xf numFmtId="2" fontId="0" fillId="0" borderId="10" xfId="0" applyNumberFormat="1" applyFont="1" applyBorder="1" applyAlignment="1">
      <alignment/>
    </xf>
    <xf numFmtId="0" fontId="0" fillId="34" borderId="20" xfId="0" applyFill="1" applyBorder="1" applyAlignment="1">
      <alignment horizontal="left" wrapText="1"/>
    </xf>
    <xf numFmtId="0" fontId="0" fillId="34" borderId="16" xfId="0" applyFont="1" applyFill="1" applyBorder="1" applyAlignment="1">
      <alignment horizontal="left" wrapText="1"/>
    </xf>
    <xf numFmtId="0" fontId="0" fillId="34" borderId="19" xfId="0" applyFont="1" applyFill="1" applyBorder="1" applyAlignment="1">
      <alignment horizontal="left" wrapText="1"/>
    </xf>
    <xf numFmtId="198" fontId="7" fillId="4" borderId="18" xfId="0" applyNumberFormat="1" applyFont="1" applyFill="1" applyBorder="1" applyAlignment="1">
      <alignment horizontal="center" wrapText="1"/>
    </xf>
    <xf numFmtId="198" fontId="7" fillId="4" borderId="15" xfId="0" applyNumberFormat="1" applyFont="1" applyFill="1" applyBorder="1" applyAlignment="1">
      <alignment horizontal="center" wrapText="1"/>
    </xf>
    <xf numFmtId="198" fontId="7" fillId="4" borderId="21" xfId="0" applyNumberFormat="1" applyFont="1" applyFill="1" applyBorder="1" applyAlignment="1">
      <alignment horizontal="center" wrapText="1"/>
    </xf>
    <xf numFmtId="182" fontId="0" fillId="34" borderId="20"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182" fontId="0" fillId="34" borderId="19" xfId="0" applyNumberFormat="1" applyFont="1" applyFill="1" applyBorder="1" applyAlignment="1">
      <alignment horizontal="right" wrapText="1"/>
    </xf>
    <xf numFmtId="182" fontId="0" fillId="34" borderId="20"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182" fontId="0" fillId="34" borderId="19" xfId="0" applyNumberFormat="1" applyFont="1" applyFill="1" applyBorder="1" applyAlignment="1">
      <alignment horizontal="right" wrapText="1"/>
    </xf>
    <xf numFmtId="0" fontId="0" fillId="33" borderId="20" xfId="0" applyFont="1" applyFill="1" applyBorder="1" applyAlignment="1">
      <alignment horizontal="left" wrapText="1"/>
    </xf>
    <xf numFmtId="0" fontId="0" fillId="33" borderId="16" xfId="0" applyFont="1" applyFill="1" applyBorder="1" applyAlignment="1">
      <alignment horizontal="left" wrapText="1"/>
    </xf>
    <xf numFmtId="0" fontId="0" fillId="33" borderId="19" xfId="0" applyFont="1" applyFill="1" applyBorder="1" applyAlignment="1">
      <alignment horizontal="left" wrapText="1"/>
    </xf>
    <xf numFmtId="0" fontId="6" fillId="33" borderId="10" xfId="0" applyFont="1" applyFill="1" applyBorder="1" applyAlignment="1">
      <alignment horizontal="left" wrapText="1"/>
    </xf>
    <xf numFmtId="182" fontId="6" fillId="33" borderId="10" xfId="0" applyNumberFormat="1" applyFont="1" applyFill="1" applyBorder="1" applyAlignment="1">
      <alignment horizontal="right" wrapText="1"/>
    </xf>
    <xf numFmtId="182" fontId="0" fillId="34" borderId="20"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182" fontId="0" fillId="34" borderId="19" xfId="0" applyNumberFormat="1" applyFont="1" applyFill="1" applyBorder="1" applyAlignment="1">
      <alignment horizontal="right" wrapText="1"/>
    </xf>
    <xf numFmtId="0" fontId="0" fillId="33" borderId="13" xfId="0" applyFont="1" applyFill="1" applyBorder="1" applyAlignment="1">
      <alignment horizontal="left" wrapText="1"/>
    </xf>
    <xf numFmtId="0" fontId="0" fillId="33" borderId="17" xfId="0" applyFont="1" applyFill="1" applyBorder="1" applyAlignment="1">
      <alignment horizontal="left" wrapText="1"/>
    </xf>
    <xf numFmtId="182" fontId="0" fillId="33" borderId="17" xfId="0" applyNumberFormat="1" applyFont="1" applyFill="1" applyBorder="1" applyAlignment="1">
      <alignment horizontal="right" wrapText="1"/>
    </xf>
    <xf numFmtId="182" fontId="0" fillId="33" borderId="13" xfId="0" applyNumberFormat="1" applyFont="1" applyFill="1" applyBorder="1" applyAlignment="1">
      <alignment horizontal="right" wrapText="1"/>
    </xf>
    <xf numFmtId="182" fontId="0" fillId="33" borderId="14" xfId="0" applyNumberFormat="1" applyFont="1" applyFill="1" applyBorder="1" applyAlignment="1">
      <alignment horizontal="right" wrapText="1"/>
    </xf>
    <xf numFmtId="0" fontId="0" fillId="33" borderId="18" xfId="0" applyFont="1" applyFill="1" applyBorder="1" applyAlignment="1">
      <alignment horizontal="left" wrapText="1"/>
    </xf>
    <xf numFmtId="0" fontId="0" fillId="33" borderId="15" xfId="0" applyFont="1" applyFill="1" applyBorder="1" applyAlignment="1">
      <alignment horizontal="left" wrapText="1"/>
    </xf>
    <xf numFmtId="182" fontId="0" fillId="34" borderId="15" xfId="0" applyNumberFormat="1" applyFont="1" applyFill="1" applyBorder="1" applyAlignment="1">
      <alignment horizontal="right" wrapText="1"/>
    </xf>
    <xf numFmtId="182" fontId="0" fillId="34" borderId="18"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4" borderId="21" xfId="0" applyNumberFormat="1" applyFont="1" applyFill="1" applyBorder="1" applyAlignment="1">
      <alignment horizontal="right" wrapText="1"/>
    </xf>
    <xf numFmtId="182" fontId="0" fillId="33" borderId="20" xfId="0" applyNumberFormat="1" applyFont="1" applyFill="1" applyBorder="1" applyAlignment="1">
      <alignment horizontal="right" wrapText="1"/>
    </xf>
    <xf numFmtId="182" fontId="0" fillId="33" borderId="16" xfId="0" applyNumberFormat="1" applyFont="1" applyFill="1" applyBorder="1" applyAlignment="1">
      <alignment horizontal="right" wrapText="1"/>
    </xf>
    <xf numFmtId="182" fontId="0" fillId="33" borderId="19" xfId="0" applyNumberFormat="1" applyFont="1" applyFill="1" applyBorder="1" applyAlignment="1">
      <alignment horizontal="right" wrapText="1"/>
    </xf>
    <xf numFmtId="0" fontId="4" fillId="33" borderId="20" xfId="0" applyFont="1" applyFill="1" applyBorder="1" applyAlignment="1">
      <alignment horizontal="left" wrapText="1"/>
    </xf>
    <xf numFmtId="0" fontId="4" fillId="33" borderId="16" xfId="0" applyFont="1" applyFill="1" applyBorder="1" applyAlignment="1">
      <alignment horizontal="left" wrapText="1"/>
    </xf>
    <xf numFmtId="182" fontId="4" fillId="33" borderId="16" xfId="0" applyNumberFormat="1" applyFont="1" applyFill="1" applyBorder="1" applyAlignment="1">
      <alignment horizontal="right" wrapText="1"/>
    </xf>
    <xf numFmtId="182" fontId="4" fillId="33" borderId="19" xfId="0" applyNumberFormat="1" applyFont="1" applyFill="1" applyBorder="1" applyAlignment="1">
      <alignment horizontal="right" wrapText="1"/>
    </xf>
    <xf numFmtId="0" fontId="6" fillId="33" borderId="20" xfId="0" applyFont="1" applyFill="1" applyBorder="1" applyAlignment="1">
      <alignment horizontal="left" wrapText="1"/>
    </xf>
    <xf numFmtId="0" fontId="6" fillId="33" borderId="16" xfId="0" applyFont="1" applyFill="1" applyBorder="1" applyAlignment="1">
      <alignment horizontal="left" wrapText="1"/>
    </xf>
    <xf numFmtId="0" fontId="6" fillId="33" borderId="19" xfId="0" applyFont="1" applyFill="1" applyBorder="1" applyAlignment="1">
      <alignment horizontal="left" wrapText="1"/>
    </xf>
    <xf numFmtId="182" fontId="6" fillId="33" borderId="20" xfId="0" applyNumberFormat="1" applyFont="1" applyFill="1" applyBorder="1" applyAlignment="1">
      <alignment horizontal="right" wrapText="1"/>
    </xf>
    <xf numFmtId="182" fontId="6" fillId="33" borderId="16" xfId="0" applyNumberFormat="1" applyFont="1" applyFill="1" applyBorder="1" applyAlignment="1">
      <alignment horizontal="right" wrapText="1"/>
    </xf>
    <xf numFmtId="182" fontId="6" fillId="33" borderId="19" xfId="0" applyNumberFormat="1" applyFont="1" applyFill="1" applyBorder="1" applyAlignment="1">
      <alignment horizontal="right" wrapText="1"/>
    </xf>
    <xf numFmtId="186" fontId="0" fillId="4" borderId="16" xfId="0" applyNumberFormat="1" applyFont="1" applyFill="1" applyBorder="1" applyAlignment="1">
      <alignment horizontal="center" vertical="top" wrapText="1"/>
    </xf>
    <xf numFmtId="186" fontId="0" fillId="4" borderId="16" xfId="0" applyNumberFormat="1" applyFont="1" applyFill="1" applyBorder="1" applyAlignment="1">
      <alignment horizontal="center" vertical="top" wrapText="1"/>
    </xf>
    <xf numFmtId="190" fontId="0" fillId="34" borderId="20" xfId="0" applyNumberFormat="1" applyFont="1" applyFill="1" applyBorder="1" applyAlignment="1">
      <alignment horizontal="right" wrapText="1"/>
    </xf>
    <xf numFmtId="190" fontId="0" fillId="34" borderId="16" xfId="0" applyNumberFormat="1" applyFont="1" applyFill="1" applyBorder="1" applyAlignment="1">
      <alignment horizontal="right" wrapText="1"/>
    </xf>
    <xf numFmtId="190" fontId="0" fillId="34" borderId="19" xfId="0" applyNumberFormat="1" applyFont="1" applyFill="1" applyBorder="1" applyAlignment="1">
      <alignment horizontal="right" wrapText="1"/>
    </xf>
    <xf numFmtId="190" fontId="0" fillId="34" borderId="20" xfId="0" applyNumberFormat="1" applyFont="1" applyFill="1" applyBorder="1" applyAlignment="1">
      <alignment horizontal="right" wrapText="1"/>
    </xf>
    <xf numFmtId="190" fontId="0" fillId="34" borderId="16" xfId="0" applyNumberFormat="1" applyFont="1" applyFill="1" applyBorder="1" applyAlignment="1">
      <alignment horizontal="right" wrapText="1"/>
    </xf>
    <xf numFmtId="190" fontId="0" fillId="34" borderId="19" xfId="0" applyNumberFormat="1" applyFont="1" applyFill="1" applyBorder="1" applyAlignment="1">
      <alignment horizontal="right" wrapText="1"/>
    </xf>
    <xf numFmtId="0" fontId="0" fillId="4" borderId="11" xfId="0" applyFont="1" applyFill="1" applyBorder="1" applyAlignment="1">
      <alignment horizontal="center" vertical="top" wrapText="1"/>
    </xf>
    <xf numFmtId="0" fontId="0" fillId="4" borderId="12" xfId="0" applyFont="1" applyFill="1" applyBorder="1" applyAlignment="1">
      <alignment horizontal="center" vertical="top" wrapText="1"/>
    </xf>
    <xf numFmtId="0" fontId="0" fillId="4" borderId="13" xfId="0" applyFont="1" applyFill="1" applyBorder="1" applyAlignment="1">
      <alignment horizontal="center" wrapText="1"/>
    </xf>
    <xf numFmtId="0" fontId="0" fillId="4" borderId="17" xfId="0" applyFont="1" applyFill="1" applyBorder="1" applyAlignment="1">
      <alignment horizontal="center" wrapText="1"/>
    </xf>
    <xf numFmtId="0" fontId="0" fillId="4" borderId="14" xfId="0" applyFont="1" applyFill="1" applyBorder="1" applyAlignment="1">
      <alignment horizontal="center" wrapText="1"/>
    </xf>
    <xf numFmtId="198" fontId="0" fillId="4" borderId="18" xfId="0" applyNumberFormat="1" applyFill="1" applyBorder="1" applyAlignment="1">
      <alignment horizontal="center" vertical="top" wrapText="1"/>
    </xf>
    <xf numFmtId="198" fontId="0" fillId="4" borderId="15" xfId="0" applyNumberFormat="1" applyFont="1" applyFill="1" applyBorder="1" applyAlignment="1">
      <alignment horizontal="center" vertical="top" wrapText="1"/>
    </xf>
    <xf numFmtId="198" fontId="0" fillId="4" borderId="21" xfId="0" applyNumberFormat="1" applyFont="1" applyFill="1" applyBorder="1" applyAlignment="1">
      <alignment horizontal="center" vertical="top" wrapText="1"/>
    </xf>
    <xf numFmtId="0" fontId="4" fillId="33" borderId="16" xfId="0" applyFont="1" applyFill="1" applyBorder="1" applyAlignment="1">
      <alignment horizontal="center" wrapText="1"/>
    </xf>
    <xf numFmtId="0" fontId="4" fillId="33" borderId="19" xfId="0" applyFont="1" applyFill="1" applyBorder="1" applyAlignment="1">
      <alignment horizontal="center" wrapText="1"/>
    </xf>
    <xf numFmtId="0" fontId="0" fillId="33" borderId="21" xfId="0" applyFont="1" applyFill="1" applyBorder="1" applyAlignment="1">
      <alignment horizontal="left" wrapText="1"/>
    </xf>
    <xf numFmtId="182" fontId="0" fillId="34" borderId="18" xfId="0" applyNumberFormat="1" applyFont="1" applyFill="1" applyBorder="1" applyAlignment="1">
      <alignment horizontal="right" wrapText="1"/>
    </xf>
    <xf numFmtId="182" fontId="0" fillId="34" borderId="15" xfId="0" applyNumberFormat="1" applyFont="1" applyFill="1" applyBorder="1" applyAlignment="1">
      <alignment horizontal="right" wrapText="1"/>
    </xf>
    <xf numFmtId="182" fontId="0" fillId="34" borderId="21" xfId="0" applyNumberFormat="1" applyFont="1" applyFill="1" applyBorder="1" applyAlignment="1">
      <alignment horizontal="right" wrapText="1"/>
    </xf>
    <xf numFmtId="0" fontId="0" fillId="4" borderId="13" xfId="43" applyNumberFormat="1" applyFont="1" applyFill="1" applyBorder="1" applyAlignment="1">
      <alignment horizontal="center" vertical="top" wrapText="1"/>
    </xf>
    <xf numFmtId="0" fontId="0" fillId="4" borderId="17" xfId="43" applyNumberFormat="1" applyFont="1" applyFill="1" applyBorder="1" applyAlignment="1">
      <alignment horizontal="center" vertical="top" wrapText="1"/>
    </xf>
    <xf numFmtId="0" fontId="0" fillId="4" borderId="14" xfId="43" applyNumberFormat="1" applyFont="1" applyFill="1" applyBorder="1" applyAlignment="1">
      <alignment horizontal="center" vertical="top" wrapText="1"/>
    </xf>
    <xf numFmtId="0" fontId="0" fillId="4" borderId="18" xfId="43" applyNumberFormat="1" applyFont="1" applyFill="1" applyBorder="1" applyAlignment="1">
      <alignment horizontal="center" vertical="top" wrapText="1"/>
    </xf>
    <xf numFmtId="0" fontId="0" fillId="4" borderId="15" xfId="43" applyNumberFormat="1" applyFont="1" applyFill="1" applyBorder="1" applyAlignment="1">
      <alignment horizontal="center" vertical="top" wrapText="1"/>
    </xf>
    <xf numFmtId="0" fontId="0" fillId="4" borderId="21" xfId="43" applyNumberFormat="1" applyFont="1" applyFill="1" applyBorder="1" applyAlignment="1">
      <alignment horizontal="center" vertical="top" wrapText="1"/>
    </xf>
    <xf numFmtId="0" fontId="0" fillId="33" borderId="20" xfId="0" applyFont="1" applyFill="1" applyBorder="1" applyAlignment="1">
      <alignment horizontal="left" wrapText="1"/>
    </xf>
    <xf numFmtId="0" fontId="14" fillId="33" borderId="15" xfId="0" applyFont="1" applyFill="1" applyBorder="1" applyAlignment="1">
      <alignment wrapText="1"/>
    </xf>
    <xf numFmtId="182" fontId="0" fillId="33" borderId="18" xfId="0" applyNumberFormat="1" applyFont="1" applyFill="1" applyBorder="1" applyAlignment="1">
      <alignment horizontal="right" wrapText="1"/>
    </xf>
    <xf numFmtId="182" fontId="0" fillId="33" borderId="15" xfId="0" applyNumberFormat="1" applyFont="1" applyFill="1" applyBorder="1" applyAlignment="1">
      <alignment horizontal="right" wrapText="1"/>
    </xf>
    <xf numFmtId="182" fontId="0" fillId="33" borderId="21" xfId="0" applyNumberFormat="1" applyFont="1" applyFill="1" applyBorder="1" applyAlignment="1">
      <alignment horizontal="right" wrapText="1"/>
    </xf>
    <xf numFmtId="0" fontId="6" fillId="33" borderId="13" xfId="0" applyFont="1" applyFill="1" applyBorder="1" applyAlignment="1">
      <alignment horizontal="left" wrapText="1"/>
    </xf>
    <xf numFmtId="0" fontId="6" fillId="33" borderId="17" xfId="0" applyFont="1" applyFill="1" applyBorder="1" applyAlignment="1">
      <alignment horizontal="left" wrapText="1"/>
    </xf>
    <xf numFmtId="0" fontId="6" fillId="33" borderId="14" xfId="0" applyFont="1" applyFill="1" applyBorder="1" applyAlignment="1">
      <alignment horizontal="left" wrapText="1"/>
    </xf>
    <xf numFmtId="182" fontId="6" fillId="33" borderId="13" xfId="0" applyNumberFormat="1" applyFont="1" applyFill="1" applyBorder="1" applyAlignment="1">
      <alignment horizontal="right" wrapText="1"/>
    </xf>
    <xf numFmtId="182" fontId="6" fillId="33" borderId="17" xfId="0" applyNumberFormat="1" applyFont="1" applyFill="1" applyBorder="1" applyAlignment="1">
      <alignment horizontal="right" wrapText="1"/>
    </xf>
    <xf numFmtId="182" fontId="6" fillId="33" borderId="14" xfId="0" applyNumberFormat="1" applyFont="1" applyFill="1" applyBorder="1" applyAlignment="1">
      <alignment horizontal="right" wrapText="1"/>
    </xf>
    <xf numFmtId="0" fontId="3" fillId="33" borderId="0" xfId="0" applyFont="1" applyFill="1" applyAlignment="1">
      <alignment horizontal="center" wrapText="1"/>
    </xf>
    <xf numFmtId="14" fontId="0" fillId="34" borderId="20" xfId="0" applyNumberFormat="1" applyFont="1" applyFill="1" applyBorder="1" applyAlignment="1">
      <alignment horizontal="center" wrapText="1"/>
    </xf>
    <xf numFmtId="14" fontId="0" fillId="34" borderId="16" xfId="0" applyNumberFormat="1" applyFont="1" applyFill="1" applyBorder="1" applyAlignment="1">
      <alignment horizontal="center" wrapText="1"/>
    </xf>
    <xf numFmtId="14" fontId="0" fillId="34" borderId="19" xfId="0" applyNumberFormat="1" applyFont="1" applyFill="1" applyBorder="1" applyAlignment="1">
      <alignment horizontal="center" wrapText="1"/>
    </xf>
    <xf numFmtId="0" fontId="0" fillId="33" borderId="14" xfId="0" applyFont="1" applyFill="1" applyBorder="1" applyAlignment="1">
      <alignment horizontal="left" wrapText="1"/>
    </xf>
    <xf numFmtId="180" fontId="4" fillId="33" borderId="16" xfId="0" applyNumberFormat="1" applyFont="1" applyFill="1" applyBorder="1" applyAlignment="1">
      <alignment horizontal="center" wrapText="1"/>
    </xf>
    <xf numFmtId="180" fontId="4" fillId="33" borderId="19" xfId="0" applyNumberFormat="1" applyFont="1" applyFill="1" applyBorder="1" applyAlignment="1">
      <alignment horizontal="center" wrapText="1"/>
    </xf>
    <xf numFmtId="186" fontId="7" fillId="4" borderId="16" xfId="0" applyNumberFormat="1" applyFont="1" applyFill="1" applyBorder="1" applyAlignment="1">
      <alignment horizontal="center" wrapText="1"/>
    </xf>
    <xf numFmtId="0" fontId="4" fillId="32" borderId="0" xfId="0" applyFont="1" applyFill="1" applyAlignment="1">
      <alignment horizontal="left"/>
    </xf>
    <xf numFmtId="1" fontId="11" fillId="32" borderId="0" xfId="0" applyNumberFormat="1" applyFont="1" applyFill="1" applyAlignment="1">
      <alignment horizontal="left" vertical="top" wrapText="1"/>
    </xf>
    <xf numFmtId="0" fontId="0" fillId="33" borderId="15" xfId="0" applyFont="1" applyFill="1" applyBorder="1" applyAlignment="1">
      <alignment wrapText="1"/>
    </xf>
    <xf numFmtId="0" fontId="0" fillId="33" borderId="0" xfId="0" applyFont="1" applyFill="1" applyBorder="1" applyAlignment="1">
      <alignment wrapText="1"/>
    </xf>
    <xf numFmtId="176" fontId="0" fillId="33" borderId="15" xfId="0" applyNumberFormat="1" applyFont="1" applyFill="1" applyBorder="1" applyAlignment="1">
      <alignment horizontal="center" wrapText="1"/>
    </xf>
    <xf numFmtId="176" fontId="0" fillId="33" borderId="15" xfId="0" applyNumberFormat="1" applyFont="1" applyFill="1" applyBorder="1" applyAlignment="1">
      <alignment horizontal="center" wrapText="1"/>
    </xf>
    <xf numFmtId="0" fontId="10" fillId="33" borderId="0" xfId="0" applyFont="1" applyFill="1" applyAlignment="1">
      <alignment horizontal="right" vertical="top" wrapText="1"/>
    </xf>
    <xf numFmtId="0" fontId="0" fillId="34" borderId="20" xfId="0" applyFont="1" applyFill="1" applyBorder="1" applyAlignment="1">
      <alignment horizontal="left" wrapText="1"/>
    </xf>
    <xf numFmtId="0" fontId="7" fillId="33" borderId="20" xfId="0" applyFont="1" applyFill="1" applyBorder="1" applyAlignment="1">
      <alignment horizontal="left" wrapText="1"/>
    </xf>
    <xf numFmtId="0" fontId="7" fillId="33" borderId="16" xfId="0" applyFont="1" applyFill="1" applyBorder="1" applyAlignment="1">
      <alignment horizontal="left" wrapText="1"/>
    </xf>
    <xf numFmtId="0" fontId="7" fillId="33" borderId="19" xfId="0" applyFont="1" applyFill="1" applyBorder="1" applyAlignment="1">
      <alignment horizontal="left" wrapText="1"/>
    </xf>
    <xf numFmtId="182" fontId="7" fillId="33" borderId="20" xfId="0" applyNumberFormat="1" applyFont="1" applyFill="1" applyBorder="1" applyAlignment="1">
      <alignment horizontal="right" wrapText="1"/>
    </xf>
    <xf numFmtId="182" fontId="7" fillId="33" borderId="16" xfId="0" applyNumberFormat="1" applyFont="1" applyFill="1" applyBorder="1" applyAlignment="1">
      <alignment horizontal="right" wrapText="1"/>
    </xf>
    <xf numFmtId="182" fontId="7" fillId="33" borderId="19" xfId="0" applyNumberFormat="1" applyFont="1" applyFill="1" applyBorder="1" applyAlignment="1">
      <alignment horizontal="right" wrapText="1"/>
    </xf>
    <xf numFmtId="190" fontId="7" fillId="34" borderId="20" xfId="0" applyNumberFormat="1" applyFont="1" applyFill="1" applyBorder="1" applyAlignment="1">
      <alignment horizontal="right" wrapText="1"/>
    </xf>
    <xf numFmtId="190" fontId="7" fillId="34" borderId="16" xfId="0" applyNumberFormat="1" applyFont="1" applyFill="1" applyBorder="1" applyAlignment="1">
      <alignment horizontal="right" wrapText="1"/>
    </xf>
    <xf numFmtId="190" fontId="7" fillId="34" borderId="19" xfId="0" applyNumberFormat="1" applyFont="1" applyFill="1" applyBorder="1" applyAlignment="1">
      <alignment horizontal="right" wrapText="1"/>
    </xf>
    <xf numFmtId="188" fontId="7" fillId="4" borderId="17" xfId="0" applyNumberFormat="1" applyFont="1" applyFill="1" applyBorder="1" applyAlignment="1">
      <alignment horizontal="right" vertical="top" wrapText="1"/>
    </xf>
    <xf numFmtId="198" fontId="7" fillId="4" borderId="18" xfId="0" applyNumberFormat="1" applyFont="1" applyFill="1" applyBorder="1" applyAlignment="1">
      <alignment horizontal="center" vertical="top" wrapText="1"/>
    </xf>
    <xf numFmtId="198" fontId="7" fillId="4" borderId="15" xfId="0" applyNumberFormat="1" applyFont="1" applyFill="1" applyBorder="1" applyAlignment="1">
      <alignment horizontal="center" vertical="top" wrapText="1"/>
    </xf>
    <xf numFmtId="198" fontId="7" fillId="4" borderId="21" xfId="0" applyNumberFormat="1" applyFont="1" applyFill="1" applyBorder="1" applyAlignment="1">
      <alignment horizontal="center" vertical="top" wrapText="1"/>
    </xf>
    <xf numFmtId="182" fontId="7" fillId="33" borderId="13" xfId="0" applyNumberFormat="1" applyFont="1" applyFill="1" applyBorder="1" applyAlignment="1">
      <alignment horizontal="right" wrapText="1"/>
    </xf>
    <xf numFmtId="182" fontId="7" fillId="33" borderId="17" xfId="0" applyNumberFormat="1" applyFont="1" applyFill="1" applyBorder="1" applyAlignment="1">
      <alignment horizontal="right" wrapText="1"/>
    </xf>
    <xf numFmtId="182" fontId="7" fillId="33" borderId="14" xfId="0" applyNumberFormat="1" applyFont="1" applyFill="1" applyBorder="1" applyAlignment="1">
      <alignment horizontal="right" wrapText="1"/>
    </xf>
    <xf numFmtId="182" fontId="0" fillId="32" borderId="0" xfId="0" applyNumberFormat="1" applyFont="1" applyFill="1" applyBorder="1" applyAlignment="1">
      <alignment horizontal="left" wrapText="1"/>
    </xf>
    <xf numFmtId="0" fontId="7" fillId="33" borderId="18" xfId="0" applyFont="1" applyFill="1" applyBorder="1" applyAlignment="1">
      <alignment horizontal="left" wrapText="1"/>
    </xf>
    <xf numFmtId="0" fontId="7" fillId="33" borderId="15" xfId="0" applyFont="1" applyFill="1" applyBorder="1" applyAlignment="1">
      <alignment horizontal="left" wrapText="1"/>
    </xf>
    <xf numFmtId="0" fontId="7" fillId="33" borderId="21" xfId="0" applyFont="1" applyFill="1" applyBorder="1" applyAlignment="1">
      <alignment horizontal="left" wrapText="1"/>
    </xf>
    <xf numFmtId="182" fontId="7" fillId="34" borderId="18" xfId="0" applyNumberFormat="1" applyFont="1" applyFill="1" applyBorder="1" applyAlignment="1">
      <alignment horizontal="right" wrapText="1"/>
    </xf>
    <xf numFmtId="182" fontId="7" fillId="34" borderId="15" xfId="0" applyNumberFormat="1" applyFont="1" applyFill="1" applyBorder="1" applyAlignment="1">
      <alignment horizontal="right" wrapText="1"/>
    </xf>
    <xf numFmtId="182" fontId="7" fillId="34" borderId="21" xfId="0" applyNumberFormat="1" applyFont="1" applyFill="1" applyBorder="1" applyAlignment="1">
      <alignment horizontal="right" wrapText="1"/>
    </xf>
    <xf numFmtId="182" fontId="7" fillId="34" borderId="20" xfId="0" applyNumberFormat="1" applyFont="1" applyFill="1" applyBorder="1" applyAlignment="1">
      <alignment horizontal="right" wrapText="1"/>
    </xf>
    <xf numFmtId="182" fontId="7" fillId="34" borderId="16" xfId="0" applyNumberFormat="1" applyFont="1" applyFill="1" applyBorder="1" applyAlignment="1">
      <alignment horizontal="right" wrapText="1"/>
    </xf>
    <xf numFmtId="182" fontId="7" fillId="34" borderId="19" xfId="0" applyNumberFormat="1" applyFont="1" applyFill="1" applyBorder="1" applyAlignment="1">
      <alignment horizontal="right" wrapText="1"/>
    </xf>
    <xf numFmtId="0" fontId="7" fillId="33" borderId="13" xfId="0" applyFont="1" applyFill="1" applyBorder="1" applyAlignment="1">
      <alignment horizontal="left" wrapText="1"/>
    </xf>
    <xf numFmtId="0" fontId="7" fillId="33" borderId="17" xfId="0" applyFont="1" applyFill="1" applyBorder="1" applyAlignment="1">
      <alignment horizontal="left" wrapText="1"/>
    </xf>
    <xf numFmtId="0" fontId="7" fillId="33" borderId="14" xfId="0" applyFont="1" applyFill="1" applyBorder="1" applyAlignment="1">
      <alignment horizontal="left" wrapText="1"/>
    </xf>
    <xf numFmtId="190" fontId="7" fillId="33" borderId="20" xfId="0" applyNumberFormat="1" applyFont="1" applyFill="1" applyBorder="1" applyAlignment="1">
      <alignment horizontal="right" wrapText="1"/>
    </xf>
    <xf numFmtId="190" fontId="7" fillId="33" borderId="16" xfId="0" applyNumberFormat="1" applyFont="1" applyFill="1" applyBorder="1" applyAlignment="1">
      <alignment horizontal="right" wrapText="1"/>
    </xf>
    <xf numFmtId="190" fontId="7" fillId="33" borderId="19" xfId="0" applyNumberFormat="1" applyFont="1" applyFill="1" applyBorder="1" applyAlignment="1">
      <alignment horizontal="right" wrapText="1"/>
    </xf>
    <xf numFmtId="190" fontId="7" fillId="34" borderId="18" xfId="0" applyNumberFormat="1" applyFont="1" applyFill="1" applyBorder="1" applyAlignment="1">
      <alignment horizontal="right" wrapText="1"/>
    </xf>
    <xf numFmtId="190" fontId="7" fillId="34" borderId="15" xfId="0" applyNumberFormat="1" applyFont="1" applyFill="1" applyBorder="1" applyAlignment="1">
      <alignment horizontal="right" wrapText="1"/>
    </xf>
    <xf numFmtId="190" fontId="7" fillId="34" borderId="21" xfId="0" applyNumberFormat="1" applyFont="1" applyFill="1" applyBorder="1" applyAlignment="1">
      <alignment horizontal="right" wrapText="1"/>
    </xf>
    <xf numFmtId="190" fontId="7" fillId="33" borderId="13" xfId="0" applyNumberFormat="1" applyFont="1" applyFill="1" applyBorder="1" applyAlignment="1">
      <alignment horizontal="right" wrapText="1"/>
    </xf>
    <xf numFmtId="190" fontId="7" fillId="33" borderId="17" xfId="0" applyNumberFormat="1" applyFont="1" applyFill="1" applyBorder="1" applyAlignment="1">
      <alignment horizontal="right" wrapText="1"/>
    </xf>
    <xf numFmtId="190" fontId="7" fillId="33" borderId="14" xfId="0" applyNumberFormat="1" applyFont="1" applyFill="1" applyBorder="1" applyAlignment="1">
      <alignment horizontal="right" wrapText="1"/>
    </xf>
    <xf numFmtId="182" fontId="0" fillId="34" borderId="20" xfId="0" applyNumberFormat="1" applyFont="1" applyFill="1" applyBorder="1" applyAlignment="1">
      <alignment horizontal="right" wrapText="1"/>
    </xf>
    <xf numFmtId="182" fontId="0" fillId="34" borderId="16" xfId="0" applyNumberFormat="1" applyFont="1" applyFill="1" applyBorder="1" applyAlignment="1">
      <alignment horizontal="right" wrapText="1"/>
    </xf>
    <xf numFmtId="182" fontId="0" fillId="34" borderId="19" xfId="0" applyNumberFormat="1" applyFont="1" applyFill="1" applyBorder="1" applyAlignment="1">
      <alignment horizontal="right" wrapText="1"/>
    </xf>
    <xf numFmtId="182" fontId="7" fillId="33" borderId="18" xfId="0" applyNumberFormat="1" applyFont="1" applyFill="1" applyBorder="1" applyAlignment="1">
      <alignment horizontal="right" wrapText="1"/>
    </xf>
    <xf numFmtId="182" fontId="7" fillId="33" borderId="15" xfId="0" applyNumberFormat="1" applyFont="1" applyFill="1" applyBorder="1" applyAlignment="1">
      <alignment horizontal="right" wrapText="1"/>
    </xf>
    <xf numFmtId="182" fontId="7" fillId="33" borderId="21" xfId="0" applyNumberFormat="1" applyFont="1" applyFill="1" applyBorder="1" applyAlignment="1">
      <alignment horizontal="right" wrapText="1"/>
    </xf>
    <xf numFmtId="0" fontId="7" fillId="4" borderId="13" xfId="43" applyNumberFormat="1" applyFont="1" applyFill="1" applyBorder="1" applyAlignment="1">
      <alignment horizontal="center" vertical="top" wrapText="1"/>
    </xf>
    <xf numFmtId="0" fontId="7" fillId="4" borderId="17" xfId="43" applyNumberFormat="1" applyFont="1" applyFill="1" applyBorder="1" applyAlignment="1">
      <alignment horizontal="center" vertical="top" wrapText="1"/>
    </xf>
    <xf numFmtId="0" fontId="7" fillId="4" borderId="14" xfId="43" applyNumberFormat="1" applyFont="1" applyFill="1" applyBorder="1" applyAlignment="1">
      <alignment horizontal="center" vertical="top" wrapText="1"/>
    </xf>
    <xf numFmtId="0" fontId="7" fillId="4" borderId="18" xfId="43" applyNumberFormat="1" applyFont="1" applyFill="1" applyBorder="1" applyAlignment="1">
      <alignment horizontal="center" vertical="top" wrapText="1"/>
    </xf>
    <xf numFmtId="0" fontId="7" fillId="4" borderId="15" xfId="43" applyNumberFormat="1" applyFont="1" applyFill="1" applyBorder="1" applyAlignment="1">
      <alignment horizontal="center" vertical="top" wrapText="1"/>
    </xf>
    <xf numFmtId="0" fontId="7" fillId="4" borderId="21" xfId="43" applyNumberFormat="1" applyFont="1" applyFill="1" applyBorder="1" applyAlignment="1">
      <alignment horizontal="center" vertical="top" wrapText="1"/>
    </xf>
    <xf numFmtId="0" fontId="7" fillId="4" borderId="20" xfId="0" applyFont="1" applyFill="1" applyBorder="1" applyAlignment="1">
      <alignment horizontal="center" wrapText="1"/>
    </xf>
    <xf numFmtId="0" fontId="7" fillId="4" borderId="16" xfId="0" applyFont="1" applyFill="1" applyBorder="1" applyAlignment="1">
      <alignment horizontal="center" wrapText="1"/>
    </xf>
    <xf numFmtId="0" fontId="7" fillId="4" borderId="19" xfId="0" applyFont="1" applyFill="1" applyBorder="1" applyAlignment="1">
      <alignment horizontal="center" wrapText="1"/>
    </xf>
    <xf numFmtId="198" fontId="7" fillId="33" borderId="0" xfId="0" applyNumberFormat="1" applyFont="1" applyFill="1" applyAlignment="1">
      <alignment horizontal="left" wrapText="1"/>
    </xf>
    <xf numFmtId="188" fontId="7" fillId="33" borderId="15" xfId="0" applyNumberFormat="1" applyFont="1" applyFill="1" applyBorder="1" applyAlignment="1">
      <alignment horizontal="left" wrapText="1"/>
    </xf>
    <xf numFmtId="0" fontId="7" fillId="33" borderId="15" xfId="0" applyFont="1" applyFill="1" applyBorder="1" applyAlignment="1">
      <alignment wrapText="1"/>
    </xf>
    <xf numFmtId="0" fontId="7" fillId="33" borderId="0" xfId="0" applyFont="1" applyFill="1" applyBorder="1" applyAlignment="1">
      <alignment wrapText="1"/>
    </xf>
    <xf numFmtId="0" fontId="7" fillId="4" borderId="11" xfId="0" applyFont="1" applyFill="1" applyBorder="1" applyAlignment="1">
      <alignment horizontal="center" vertical="top" wrapText="1"/>
    </xf>
    <xf numFmtId="0" fontId="7" fillId="4" borderId="12" xfId="0" applyFont="1" applyFill="1" applyBorder="1" applyAlignment="1">
      <alignment horizontal="center" vertical="top" wrapText="1"/>
    </xf>
    <xf numFmtId="0" fontId="0" fillId="0" borderId="0" xfId="0" applyFont="1" applyBorder="1" applyAlignment="1">
      <alignment horizontal="left" wrapText="1"/>
    </xf>
    <xf numFmtId="0" fontId="0" fillId="0" borderId="13" xfId="0" applyFont="1" applyFill="1" applyBorder="1" applyAlignment="1">
      <alignment horizontal="left"/>
    </xf>
    <xf numFmtId="0" fontId="0" fillId="0" borderId="17" xfId="0" applyFont="1" applyFill="1" applyBorder="1" applyAlignment="1">
      <alignment horizontal="left"/>
    </xf>
    <xf numFmtId="0" fontId="0" fillId="0" borderId="18" xfId="0" applyFont="1" applyFill="1" applyBorder="1" applyAlignment="1">
      <alignment horizontal="left"/>
    </xf>
    <xf numFmtId="0" fontId="0" fillId="0" borderId="21" xfId="0" applyFont="1" applyFill="1" applyBorder="1" applyAlignment="1">
      <alignment horizontal="left"/>
    </xf>
    <xf numFmtId="0" fontId="0" fillId="0" borderId="10" xfId="0" applyFont="1" applyBorder="1" applyAlignment="1">
      <alignment horizontal="center" wrapText="1"/>
    </xf>
    <xf numFmtId="0" fontId="4" fillId="0" borderId="10" xfId="0" applyFont="1" applyBorder="1" applyAlignment="1">
      <alignment horizontal="center" wrapText="1"/>
    </xf>
    <xf numFmtId="0" fontId="0" fillId="0" borderId="10" xfId="0" applyFont="1" applyBorder="1" applyAlignment="1">
      <alignment horizontal="left"/>
    </xf>
    <xf numFmtId="0" fontId="0" fillId="0" borderId="0" xfId="0" applyFont="1" applyBorder="1" applyAlignment="1">
      <alignment horizontal="left"/>
    </xf>
    <xf numFmtId="0" fontId="0" fillId="0" borderId="20" xfId="0" applyFont="1" applyBorder="1" applyAlignment="1">
      <alignment horizontal="left" wrapText="1"/>
    </xf>
    <xf numFmtId="0" fontId="0" fillId="0" borderId="19" xfId="0" applyFont="1" applyBorder="1" applyAlignment="1">
      <alignment horizontal="left" wrapText="1"/>
    </xf>
    <xf numFmtId="0" fontId="0" fillId="0" borderId="20" xfId="0" applyFont="1" applyBorder="1" applyAlignment="1">
      <alignment horizontal="left"/>
    </xf>
    <xf numFmtId="0" fontId="0" fillId="0" borderId="19" xfId="0" applyFont="1" applyBorder="1" applyAlignment="1">
      <alignment horizontal="left"/>
    </xf>
    <xf numFmtId="0" fontId="0" fillId="0" borderId="20" xfId="0" applyFont="1" applyFill="1" applyBorder="1" applyAlignment="1">
      <alignment horizontal="left" wrapText="1"/>
    </xf>
    <xf numFmtId="0" fontId="0" fillId="0" borderId="19" xfId="0" applyFont="1" applyFill="1" applyBorder="1" applyAlignment="1">
      <alignment horizontal="left" wrapText="1"/>
    </xf>
    <xf numFmtId="0" fontId="0" fillId="0" borderId="15" xfId="0" applyFont="1" applyBorder="1" applyAlignment="1">
      <alignment horizontal="left"/>
    </xf>
    <xf numFmtId="0" fontId="0" fillId="0" borderId="20"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13" xfId="0" applyFont="1" applyBorder="1" applyAlignment="1">
      <alignment horizontal="left"/>
    </xf>
    <xf numFmtId="0" fontId="0" fillId="0" borderId="14" xfId="0" applyFont="1" applyBorder="1" applyAlignment="1">
      <alignment horizontal="left"/>
    </xf>
    <xf numFmtId="0" fontId="0" fillId="0" borderId="18" xfId="0" applyFont="1" applyFill="1" applyBorder="1" applyAlignment="1">
      <alignment horizontal="left" wrapText="1"/>
    </xf>
    <xf numFmtId="0" fontId="0" fillId="0" borderId="21" xfId="0" applyFont="1" applyFill="1" applyBorder="1" applyAlignment="1">
      <alignment horizontal="left" wrapText="1"/>
    </xf>
    <xf numFmtId="0" fontId="6" fillId="0" borderId="0" xfId="0" applyFont="1" applyAlignment="1">
      <alignment horizontal="center"/>
    </xf>
    <xf numFmtId="0" fontId="0" fillId="0" borderId="20" xfId="0" applyFont="1" applyBorder="1" applyAlignment="1">
      <alignment horizontal="right" wrapText="1"/>
    </xf>
    <xf numFmtId="0" fontId="0" fillId="0" borderId="19" xfId="0" applyFont="1" applyBorder="1" applyAlignment="1">
      <alignment horizontal="right" wrapText="1"/>
    </xf>
    <xf numFmtId="0" fontId="0" fillId="0" borderId="10" xfId="0" applyFont="1" applyBorder="1" applyAlignment="1">
      <alignment horizontal="right" wrapText="1"/>
    </xf>
    <xf numFmtId="0" fontId="0" fillId="0" borderId="0" xfId="0" applyFont="1" applyFill="1" applyBorder="1" applyAlignment="1">
      <alignment horizontal="left" wrapText="1"/>
    </xf>
    <xf numFmtId="0" fontId="0" fillId="0" borderId="10" xfId="0" applyFont="1" applyBorder="1" applyAlignment="1">
      <alignment horizontal="center" vertical="center" wrapText="1"/>
    </xf>
    <xf numFmtId="0" fontId="0" fillId="0" borderId="13" xfId="0" applyFont="1" applyBorder="1" applyAlignment="1">
      <alignment horizontal="right" wrapText="1"/>
    </xf>
    <xf numFmtId="0" fontId="0" fillId="0" borderId="14" xfId="0" applyFont="1" applyBorder="1" applyAlignment="1">
      <alignment horizontal="righ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
    <dxf>
      <font>
        <b/>
        <i val="0"/>
        <color indexed="10"/>
      </font>
      <fill>
        <patternFill patternType="solid">
          <bgColor indexed="8"/>
        </patternFill>
      </fill>
    </dxf>
    <dxf>
      <font>
        <b/>
        <i val="0"/>
        <color rgb="FFFF0000"/>
      </font>
      <fill>
        <patternFill patternType="solid">
          <bgColor rgb="FF00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Лист1">
    <tabColor indexed="44"/>
  </sheetPr>
  <dimension ref="B2:W96"/>
  <sheetViews>
    <sheetView tabSelected="1" view="pageBreakPreview" zoomScaleSheetLayoutView="100" zoomScalePageLayoutView="0" workbookViewId="0" topLeftCell="A1">
      <selection activeCell="X52" sqref="X52"/>
    </sheetView>
  </sheetViews>
  <sheetFormatPr defaultColWidth="9.140625" defaultRowHeight="15"/>
  <cols>
    <col min="1" max="2" width="0.85546875" style="8" customWidth="1"/>
    <col min="3" max="4" width="9.7109375" style="8" customWidth="1"/>
    <col min="5" max="5" width="12.140625" style="8" customWidth="1"/>
    <col min="6" max="6" width="6.57421875" style="8" customWidth="1"/>
    <col min="7" max="7" width="13.7109375" style="8" customWidth="1"/>
    <col min="8" max="8" width="7.57421875" style="8" customWidth="1"/>
    <col min="9" max="9" width="3.421875" style="8" customWidth="1"/>
    <col min="10" max="10" width="3.7109375" style="8" customWidth="1"/>
    <col min="11" max="11" width="4.421875" style="8" customWidth="1"/>
    <col min="12" max="12" width="5.00390625" style="8" customWidth="1"/>
    <col min="13" max="13" width="3.28125" style="8" customWidth="1"/>
    <col min="14" max="14" width="3.57421875" style="8" customWidth="1"/>
    <col min="15" max="15" width="3.7109375" style="8" customWidth="1"/>
    <col min="16" max="16" width="4.421875" style="8" customWidth="1"/>
    <col min="17" max="17" width="5.00390625" style="8" customWidth="1"/>
    <col min="18" max="18" width="3.28125" style="8" customWidth="1"/>
    <col min="19" max="20" width="0.85546875" style="8" customWidth="1"/>
    <col min="21" max="21" width="10.421875" style="8" customWidth="1"/>
    <col min="22" max="22" width="10.8515625" style="8" customWidth="1"/>
    <col min="23" max="16384" width="9.140625" style="8" customWidth="1"/>
  </cols>
  <sheetData>
    <row r="1" s="1" customFormat="1" ht="6" customHeight="1"/>
    <row r="2" spans="2:19" s="59" customFormat="1" ht="6" customHeight="1">
      <c r="B2" s="58"/>
      <c r="C2" s="198"/>
      <c r="D2" s="198"/>
      <c r="E2" s="198"/>
      <c r="F2" s="198"/>
      <c r="G2" s="198"/>
      <c r="H2" s="198"/>
      <c r="I2" s="198"/>
      <c r="J2" s="198"/>
      <c r="K2" s="198"/>
      <c r="L2" s="198"/>
      <c r="M2" s="198"/>
      <c r="N2" s="198"/>
      <c r="O2" s="198"/>
      <c r="P2" s="198"/>
      <c r="Q2" s="198"/>
      <c r="R2" s="198"/>
      <c r="S2" s="58"/>
    </row>
    <row r="3" spans="2:23" ht="15" customHeight="1">
      <c r="B3" s="5"/>
      <c r="C3" s="184" t="s">
        <v>0</v>
      </c>
      <c r="D3" s="184"/>
      <c r="E3" s="184"/>
      <c r="F3" s="184"/>
      <c r="G3" s="184"/>
      <c r="H3" s="184"/>
      <c r="I3" s="184"/>
      <c r="J3" s="184"/>
      <c r="K3" s="184"/>
      <c r="L3" s="184"/>
      <c r="M3" s="184"/>
      <c r="N3" s="184"/>
      <c r="O3" s="184"/>
      <c r="P3" s="184"/>
      <c r="Q3" s="184"/>
      <c r="R3" s="184"/>
      <c r="S3" s="7"/>
      <c r="U3" s="192"/>
      <c r="V3" s="192"/>
      <c r="W3" s="192"/>
    </row>
    <row r="4" spans="2:23" ht="15">
      <c r="B4" s="7"/>
      <c r="C4" s="13"/>
      <c r="D4" s="13"/>
      <c r="E4" s="13"/>
      <c r="F4" s="15" t="s">
        <v>60</v>
      </c>
      <c r="G4" s="196" t="s">
        <v>222</v>
      </c>
      <c r="H4" s="197"/>
      <c r="I4" s="197"/>
      <c r="J4" s="13"/>
      <c r="K4" s="13"/>
      <c r="L4" s="13"/>
      <c r="M4" s="13"/>
      <c r="N4" s="13"/>
      <c r="O4" s="14"/>
      <c r="P4" s="14"/>
      <c r="Q4" s="14"/>
      <c r="R4" s="14"/>
      <c r="S4" s="7"/>
      <c r="U4" s="193"/>
      <c r="V4" s="193"/>
      <c r="W4" s="193"/>
    </row>
    <row r="5" spans="2:23" ht="10.5" customHeight="1">
      <c r="B5" s="7"/>
      <c r="C5" s="194"/>
      <c r="D5" s="195"/>
      <c r="E5" s="195"/>
      <c r="F5" s="195"/>
      <c r="G5" s="195"/>
      <c r="H5" s="195"/>
      <c r="I5" s="7"/>
      <c r="J5" s="7"/>
      <c r="K5" s="7"/>
      <c r="L5" s="7"/>
      <c r="M5" s="7"/>
      <c r="N5" s="7"/>
      <c r="O5" s="7"/>
      <c r="P5" s="7"/>
      <c r="Q5" s="7"/>
      <c r="R5" s="7"/>
      <c r="S5" s="7"/>
      <c r="U5" s="193"/>
      <c r="V5" s="193"/>
      <c r="W5" s="193"/>
    </row>
    <row r="6" spans="2:23" ht="15" customHeight="1">
      <c r="B6" s="7"/>
      <c r="C6" s="113" t="s">
        <v>1</v>
      </c>
      <c r="D6" s="114"/>
      <c r="E6" s="115"/>
      <c r="F6" s="101" t="s">
        <v>205</v>
      </c>
      <c r="G6" s="102"/>
      <c r="H6" s="102"/>
      <c r="I6" s="102"/>
      <c r="J6" s="102"/>
      <c r="K6" s="102"/>
      <c r="L6" s="102"/>
      <c r="M6" s="102"/>
      <c r="N6" s="102"/>
      <c r="O6" s="102"/>
      <c r="P6" s="102"/>
      <c r="Q6" s="102"/>
      <c r="R6" s="103"/>
      <c r="S6" s="7"/>
      <c r="U6" s="193"/>
      <c r="V6" s="193"/>
      <c r="W6" s="193"/>
    </row>
    <row r="7" spans="2:21" ht="15" customHeight="1">
      <c r="B7" s="7"/>
      <c r="C7" s="113" t="s">
        <v>2</v>
      </c>
      <c r="D7" s="114"/>
      <c r="E7" s="115"/>
      <c r="F7" s="199">
        <v>700016748</v>
      </c>
      <c r="G7" s="102"/>
      <c r="H7" s="102"/>
      <c r="I7" s="102"/>
      <c r="J7" s="102"/>
      <c r="K7" s="102"/>
      <c r="L7" s="102"/>
      <c r="M7" s="102"/>
      <c r="N7" s="102"/>
      <c r="O7" s="102"/>
      <c r="P7" s="102"/>
      <c r="Q7" s="102"/>
      <c r="R7" s="103"/>
      <c r="S7" s="7"/>
      <c r="U7" s="53"/>
    </row>
    <row r="8" spans="2:21" ht="15" customHeight="1">
      <c r="B8" s="7"/>
      <c r="C8" s="113" t="s">
        <v>3</v>
      </c>
      <c r="D8" s="114"/>
      <c r="E8" s="115"/>
      <c r="F8" s="101" t="s">
        <v>206</v>
      </c>
      <c r="G8" s="102"/>
      <c r="H8" s="102"/>
      <c r="I8" s="102"/>
      <c r="J8" s="102"/>
      <c r="K8" s="102"/>
      <c r="L8" s="102"/>
      <c r="M8" s="102"/>
      <c r="N8" s="102"/>
      <c r="O8" s="102"/>
      <c r="P8" s="102"/>
      <c r="Q8" s="102"/>
      <c r="R8" s="103"/>
      <c r="S8" s="7"/>
      <c r="U8" s="53"/>
    </row>
    <row r="9" spans="2:21" ht="15" customHeight="1">
      <c r="B9" s="7"/>
      <c r="C9" s="113" t="s">
        <v>4</v>
      </c>
      <c r="D9" s="114"/>
      <c r="E9" s="115"/>
      <c r="F9" s="101" t="s">
        <v>207</v>
      </c>
      <c r="G9" s="102"/>
      <c r="H9" s="102"/>
      <c r="I9" s="102"/>
      <c r="J9" s="102"/>
      <c r="K9" s="102"/>
      <c r="L9" s="102"/>
      <c r="M9" s="102"/>
      <c r="N9" s="102"/>
      <c r="O9" s="102"/>
      <c r="P9" s="102"/>
      <c r="Q9" s="102"/>
      <c r="R9" s="103"/>
      <c r="S9" s="7"/>
      <c r="U9" s="53"/>
    </row>
    <row r="10" spans="2:19" ht="15" customHeight="1">
      <c r="B10" s="7"/>
      <c r="C10" s="113" t="s">
        <v>5</v>
      </c>
      <c r="D10" s="114"/>
      <c r="E10" s="115"/>
      <c r="F10" s="101" t="s">
        <v>208</v>
      </c>
      <c r="G10" s="102"/>
      <c r="H10" s="102"/>
      <c r="I10" s="102"/>
      <c r="J10" s="102"/>
      <c r="K10" s="102"/>
      <c r="L10" s="102"/>
      <c r="M10" s="102"/>
      <c r="N10" s="102"/>
      <c r="O10" s="102"/>
      <c r="P10" s="102"/>
      <c r="Q10" s="102"/>
      <c r="R10" s="103"/>
      <c r="S10" s="7"/>
    </row>
    <row r="11" spans="2:19" ht="15" customHeight="1">
      <c r="B11" s="7"/>
      <c r="C11" s="173" t="s">
        <v>6</v>
      </c>
      <c r="D11" s="114"/>
      <c r="E11" s="115"/>
      <c r="F11" s="101" t="s">
        <v>209</v>
      </c>
      <c r="G11" s="102"/>
      <c r="H11" s="102"/>
      <c r="I11" s="102"/>
      <c r="J11" s="102"/>
      <c r="K11" s="102"/>
      <c r="L11" s="102"/>
      <c r="M11" s="102"/>
      <c r="N11" s="102"/>
      <c r="O11" s="102"/>
      <c r="P11" s="102"/>
      <c r="Q11" s="102"/>
      <c r="R11" s="103"/>
      <c r="S11" s="7"/>
    </row>
    <row r="12" spans="2:19" ht="15">
      <c r="B12" s="7"/>
      <c r="C12" s="113" t="s">
        <v>7</v>
      </c>
      <c r="D12" s="114"/>
      <c r="E12" s="115"/>
      <c r="F12" s="101" t="s">
        <v>210</v>
      </c>
      <c r="G12" s="102"/>
      <c r="H12" s="102"/>
      <c r="I12" s="102"/>
      <c r="J12" s="102"/>
      <c r="K12" s="102"/>
      <c r="L12" s="102"/>
      <c r="M12" s="102"/>
      <c r="N12" s="102"/>
      <c r="O12" s="102"/>
      <c r="P12" s="102"/>
      <c r="Q12" s="102"/>
      <c r="R12" s="103"/>
      <c r="S12" s="7"/>
    </row>
    <row r="13" spans="2:19" ht="10.5" customHeight="1">
      <c r="B13" s="7"/>
      <c r="C13" s="7"/>
      <c r="D13" s="7"/>
      <c r="E13" s="7"/>
      <c r="F13" s="7"/>
      <c r="G13" s="7"/>
      <c r="H13" s="7"/>
      <c r="I13" s="7"/>
      <c r="J13" s="7"/>
      <c r="K13" s="7"/>
      <c r="L13" s="7"/>
      <c r="M13" s="7"/>
      <c r="N13" s="7"/>
      <c r="O13" s="7"/>
      <c r="P13" s="7"/>
      <c r="Q13" s="7"/>
      <c r="R13" s="7"/>
      <c r="S13" s="7"/>
    </row>
    <row r="14" spans="2:19" ht="15">
      <c r="B14" s="7"/>
      <c r="C14" s="9"/>
      <c r="D14" s="9"/>
      <c r="E14" s="9"/>
      <c r="F14" s="9"/>
      <c r="G14" s="9"/>
      <c r="H14" s="7"/>
      <c r="I14" s="113" t="s">
        <v>8</v>
      </c>
      <c r="J14" s="114"/>
      <c r="K14" s="114"/>
      <c r="L14" s="114"/>
      <c r="M14" s="115"/>
      <c r="N14" s="185"/>
      <c r="O14" s="186"/>
      <c r="P14" s="186"/>
      <c r="Q14" s="186"/>
      <c r="R14" s="187"/>
      <c r="S14" s="7"/>
    </row>
    <row r="15" spans="2:19" ht="15">
      <c r="B15" s="7"/>
      <c r="C15" s="9"/>
      <c r="D15" s="9"/>
      <c r="E15" s="9"/>
      <c r="F15" s="9"/>
      <c r="G15" s="9"/>
      <c r="H15" s="7"/>
      <c r="I15" s="113" t="s">
        <v>9</v>
      </c>
      <c r="J15" s="114"/>
      <c r="K15" s="114"/>
      <c r="L15" s="114"/>
      <c r="M15" s="115"/>
      <c r="N15" s="185"/>
      <c r="O15" s="186"/>
      <c r="P15" s="186"/>
      <c r="Q15" s="186"/>
      <c r="R15" s="187"/>
      <c r="S15" s="7"/>
    </row>
    <row r="16" spans="2:19" ht="15">
      <c r="B16" s="7"/>
      <c r="C16" s="9"/>
      <c r="D16" s="9"/>
      <c r="E16" s="9"/>
      <c r="F16" s="9"/>
      <c r="G16" s="9"/>
      <c r="H16" s="7"/>
      <c r="I16" s="113" t="s">
        <v>10</v>
      </c>
      <c r="J16" s="114"/>
      <c r="K16" s="114"/>
      <c r="L16" s="114"/>
      <c r="M16" s="115"/>
      <c r="N16" s="185"/>
      <c r="O16" s="186"/>
      <c r="P16" s="186"/>
      <c r="Q16" s="186"/>
      <c r="R16" s="187"/>
      <c r="S16" s="7"/>
    </row>
    <row r="17" spans="2:19" ht="10.5" customHeight="1">
      <c r="B17" s="7"/>
      <c r="C17" s="7"/>
      <c r="D17" s="7"/>
      <c r="E17" s="7"/>
      <c r="F17" s="7"/>
      <c r="G17" s="7"/>
      <c r="H17" s="7"/>
      <c r="I17" s="7"/>
      <c r="J17" s="7"/>
      <c r="K17" s="7"/>
      <c r="L17" s="7"/>
      <c r="M17" s="7"/>
      <c r="N17" s="7"/>
      <c r="O17" s="7"/>
      <c r="P17" s="7"/>
      <c r="Q17" s="7"/>
      <c r="R17" s="7"/>
      <c r="S17" s="7"/>
    </row>
    <row r="18" spans="2:19" ht="15" customHeight="1">
      <c r="B18" s="7"/>
      <c r="C18" s="167" t="s">
        <v>11</v>
      </c>
      <c r="D18" s="168"/>
      <c r="E18" s="168"/>
      <c r="F18" s="168"/>
      <c r="G18" s="169"/>
      <c r="H18" s="153" t="s">
        <v>12</v>
      </c>
      <c r="I18" s="54" t="s">
        <v>59</v>
      </c>
      <c r="J18" s="191" t="s">
        <v>223</v>
      </c>
      <c r="K18" s="191"/>
      <c r="L18" s="191"/>
      <c r="M18" s="55"/>
      <c r="N18" s="54" t="s">
        <v>59</v>
      </c>
      <c r="O18" s="191" t="s">
        <v>223</v>
      </c>
      <c r="P18" s="191"/>
      <c r="Q18" s="191"/>
      <c r="R18" s="55"/>
      <c r="S18" s="7"/>
    </row>
    <row r="19" spans="2:19" ht="15">
      <c r="B19" s="7"/>
      <c r="C19" s="170"/>
      <c r="D19" s="171"/>
      <c r="E19" s="171"/>
      <c r="F19" s="171"/>
      <c r="G19" s="172"/>
      <c r="H19" s="154"/>
      <c r="I19" s="104" t="s">
        <v>224</v>
      </c>
      <c r="J19" s="105"/>
      <c r="K19" s="105"/>
      <c r="L19" s="105"/>
      <c r="M19" s="106"/>
      <c r="N19" s="104" t="s">
        <v>225</v>
      </c>
      <c r="O19" s="105"/>
      <c r="P19" s="105"/>
      <c r="Q19" s="105"/>
      <c r="R19" s="106"/>
      <c r="S19" s="7"/>
    </row>
    <row r="20" spans="2:19" ht="15">
      <c r="B20" s="7"/>
      <c r="C20" s="155">
        <v>1</v>
      </c>
      <c r="D20" s="156"/>
      <c r="E20" s="156"/>
      <c r="F20" s="156"/>
      <c r="G20" s="157"/>
      <c r="H20" s="18">
        <v>2</v>
      </c>
      <c r="I20" s="155">
        <v>3</v>
      </c>
      <c r="J20" s="156"/>
      <c r="K20" s="156"/>
      <c r="L20" s="156"/>
      <c r="M20" s="157"/>
      <c r="N20" s="155">
        <v>4</v>
      </c>
      <c r="O20" s="156"/>
      <c r="P20" s="156"/>
      <c r="Q20" s="156"/>
      <c r="R20" s="157"/>
      <c r="S20" s="7"/>
    </row>
    <row r="21" spans="2:19" ht="15">
      <c r="B21" s="7"/>
      <c r="C21" s="135" t="s">
        <v>13</v>
      </c>
      <c r="D21" s="136"/>
      <c r="E21" s="136"/>
      <c r="F21" s="136"/>
      <c r="G21" s="136"/>
      <c r="H21" s="42"/>
      <c r="I21" s="189"/>
      <c r="J21" s="189"/>
      <c r="K21" s="189"/>
      <c r="L21" s="189"/>
      <c r="M21" s="189"/>
      <c r="N21" s="189"/>
      <c r="O21" s="189"/>
      <c r="P21" s="189"/>
      <c r="Q21" s="189"/>
      <c r="R21" s="190"/>
      <c r="S21" s="7"/>
    </row>
    <row r="22" spans="2:19" ht="15">
      <c r="B22" s="7"/>
      <c r="C22" s="126" t="s">
        <v>14</v>
      </c>
      <c r="D22" s="127"/>
      <c r="E22" s="127"/>
      <c r="F22" s="127"/>
      <c r="G22" s="163"/>
      <c r="H22" s="12">
        <v>110</v>
      </c>
      <c r="I22" s="107">
        <v>1984</v>
      </c>
      <c r="J22" s="108"/>
      <c r="K22" s="108"/>
      <c r="L22" s="108"/>
      <c r="M22" s="109"/>
      <c r="N22" s="110">
        <v>1102</v>
      </c>
      <c r="O22" s="111"/>
      <c r="P22" s="111"/>
      <c r="Q22" s="111"/>
      <c r="R22" s="112"/>
      <c r="S22" s="7"/>
    </row>
    <row r="23" spans="2:19" ht="15">
      <c r="B23" s="7"/>
      <c r="C23" s="113" t="s">
        <v>15</v>
      </c>
      <c r="D23" s="114"/>
      <c r="E23" s="114"/>
      <c r="F23" s="114"/>
      <c r="G23" s="115"/>
      <c r="H23" s="10">
        <v>120</v>
      </c>
      <c r="I23" s="107">
        <v>0</v>
      </c>
      <c r="J23" s="108"/>
      <c r="K23" s="108"/>
      <c r="L23" s="108"/>
      <c r="M23" s="109"/>
      <c r="N23" s="110">
        <v>0</v>
      </c>
      <c r="O23" s="111"/>
      <c r="P23" s="111"/>
      <c r="Q23" s="111"/>
      <c r="R23" s="112"/>
      <c r="S23" s="7"/>
    </row>
    <row r="24" spans="2:19" ht="15">
      <c r="B24" s="7"/>
      <c r="C24" s="121" t="s">
        <v>16</v>
      </c>
      <c r="D24" s="122"/>
      <c r="E24" s="122"/>
      <c r="F24" s="122"/>
      <c r="G24" s="188"/>
      <c r="H24" s="11">
        <v>130</v>
      </c>
      <c r="I24" s="124">
        <f>SUM(I26:M28)</f>
        <v>0</v>
      </c>
      <c r="J24" s="123"/>
      <c r="K24" s="123"/>
      <c r="L24" s="123"/>
      <c r="M24" s="123"/>
      <c r="N24" s="132">
        <f>SUM(N26:R28)</f>
        <v>0</v>
      </c>
      <c r="O24" s="133"/>
      <c r="P24" s="133"/>
      <c r="Q24" s="133"/>
      <c r="R24" s="134"/>
      <c r="S24" s="7"/>
    </row>
    <row r="25" spans="2:19" ht="15">
      <c r="B25" s="7"/>
      <c r="C25" s="121" t="s">
        <v>61</v>
      </c>
      <c r="D25" s="122"/>
      <c r="E25" s="122"/>
      <c r="F25" s="122"/>
      <c r="G25" s="122"/>
      <c r="H25" s="11"/>
      <c r="I25" s="123"/>
      <c r="J25" s="123"/>
      <c r="K25" s="123"/>
      <c r="L25" s="123"/>
      <c r="M25" s="123"/>
      <c r="N25" s="124"/>
      <c r="O25" s="123"/>
      <c r="P25" s="123"/>
      <c r="Q25" s="123"/>
      <c r="R25" s="125"/>
      <c r="S25" s="7"/>
    </row>
    <row r="26" spans="2:19" ht="15">
      <c r="B26" s="7"/>
      <c r="C26" s="126" t="s">
        <v>62</v>
      </c>
      <c r="D26" s="127"/>
      <c r="E26" s="127"/>
      <c r="F26" s="127"/>
      <c r="G26" s="127"/>
      <c r="H26" s="12">
        <v>131</v>
      </c>
      <c r="I26" s="165">
        <v>0</v>
      </c>
      <c r="J26" s="165"/>
      <c r="K26" s="165"/>
      <c r="L26" s="165"/>
      <c r="M26" s="165"/>
      <c r="N26" s="129">
        <v>0</v>
      </c>
      <c r="O26" s="130"/>
      <c r="P26" s="130"/>
      <c r="Q26" s="130"/>
      <c r="R26" s="131"/>
      <c r="S26" s="7"/>
    </row>
    <row r="27" spans="2:19" ht="15">
      <c r="B27" s="7"/>
      <c r="C27" s="126" t="s">
        <v>63</v>
      </c>
      <c r="D27" s="127"/>
      <c r="E27" s="127"/>
      <c r="F27" s="127"/>
      <c r="G27" s="163"/>
      <c r="H27" s="12">
        <v>132</v>
      </c>
      <c r="I27" s="164">
        <v>0</v>
      </c>
      <c r="J27" s="165"/>
      <c r="K27" s="165"/>
      <c r="L27" s="165"/>
      <c r="M27" s="165"/>
      <c r="N27" s="129">
        <v>0</v>
      </c>
      <c r="O27" s="130"/>
      <c r="P27" s="130"/>
      <c r="Q27" s="130"/>
      <c r="R27" s="131"/>
      <c r="S27" s="7"/>
    </row>
    <row r="28" spans="2:19" ht="15">
      <c r="B28" s="7"/>
      <c r="C28" s="113" t="s">
        <v>64</v>
      </c>
      <c r="D28" s="114"/>
      <c r="E28" s="114"/>
      <c r="F28" s="114"/>
      <c r="G28" s="115"/>
      <c r="H28" s="10">
        <v>133</v>
      </c>
      <c r="I28" s="107">
        <v>0</v>
      </c>
      <c r="J28" s="108"/>
      <c r="K28" s="108"/>
      <c r="L28" s="108"/>
      <c r="M28" s="109"/>
      <c r="N28" s="110">
        <v>0</v>
      </c>
      <c r="O28" s="111"/>
      <c r="P28" s="111"/>
      <c r="Q28" s="111"/>
      <c r="R28" s="112"/>
      <c r="S28" s="7"/>
    </row>
    <row r="29" spans="2:19" ht="15">
      <c r="B29" s="7"/>
      <c r="C29" s="113" t="s">
        <v>17</v>
      </c>
      <c r="D29" s="114"/>
      <c r="E29" s="114"/>
      <c r="F29" s="114"/>
      <c r="G29" s="115"/>
      <c r="H29" s="10">
        <v>140</v>
      </c>
      <c r="I29" s="107">
        <v>0</v>
      </c>
      <c r="J29" s="108"/>
      <c r="K29" s="108"/>
      <c r="L29" s="108"/>
      <c r="M29" s="109"/>
      <c r="N29" s="110">
        <v>0</v>
      </c>
      <c r="O29" s="111"/>
      <c r="P29" s="111"/>
      <c r="Q29" s="111"/>
      <c r="R29" s="112"/>
      <c r="S29" s="7"/>
    </row>
    <row r="30" spans="2:19" ht="15">
      <c r="B30" s="7"/>
      <c r="C30" s="113" t="s">
        <v>18</v>
      </c>
      <c r="D30" s="114"/>
      <c r="E30" s="114"/>
      <c r="F30" s="114"/>
      <c r="G30" s="115"/>
      <c r="H30" s="10">
        <v>150</v>
      </c>
      <c r="I30" s="107">
        <v>30</v>
      </c>
      <c r="J30" s="108"/>
      <c r="K30" s="108"/>
      <c r="L30" s="108"/>
      <c r="M30" s="109"/>
      <c r="N30" s="110">
        <v>30</v>
      </c>
      <c r="O30" s="111"/>
      <c r="P30" s="111"/>
      <c r="Q30" s="111"/>
      <c r="R30" s="112"/>
      <c r="S30" s="7"/>
    </row>
    <row r="31" spans="2:19" ht="15">
      <c r="B31" s="7"/>
      <c r="C31" s="113" t="s">
        <v>19</v>
      </c>
      <c r="D31" s="114"/>
      <c r="E31" s="114"/>
      <c r="F31" s="114"/>
      <c r="G31" s="115"/>
      <c r="H31" s="10">
        <v>160</v>
      </c>
      <c r="I31" s="107">
        <v>23</v>
      </c>
      <c r="J31" s="108"/>
      <c r="K31" s="108"/>
      <c r="L31" s="108"/>
      <c r="M31" s="109"/>
      <c r="N31" s="110">
        <v>0</v>
      </c>
      <c r="O31" s="111"/>
      <c r="P31" s="111"/>
      <c r="Q31" s="111"/>
      <c r="R31" s="112"/>
      <c r="S31" s="7"/>
    </row>
    <row r="32" spans="2:19" ht="15">
      <c r="B32" s="7"/>
      <c r="C32" s="113" t="s">
        <v>20</v>
      </c>
      <c r="D32" s="114"/>
      <c r="E32" s="114"/>
      <c r="F32" s="114"/>
      <c r="G32" s="115"/>
      <c r="H32" s="10">
        <v>170</v>
      </c>
      <c r="I32" s="107">
        <v>141</v>
      </c>
      <c r="J32" s="108"/>
      <c r="K32" s="108"/>
      <c r="L32" s="108"/>
      <c r="M32" s="109"/>
      <c r="N32" s="110">
        <v>0</v>
      </c>
      <c r="O32" s="111"/>
      <c r="P32" s="111"/>
      <c r="Q32" s="111"/>
      <c r="R32" s="112"/>
      <c r="S32" s="7"/>
    </row>
    <row r="33" spans="2:19" ht="15">
      <c r="B33" s="7"/>
      <c r="C33" s="113" t="s">
        <v>21</v>
      </c>
      <c r="D33" s="114"/>
      <c r="E33" s="114"/>
      <c r="F33" s="114"/>
      <c r="G33" s="115"/>
      <c r="H33" s="10">
        <v>180</v>
      </c>
      <c r="I33" s="107">
        <v>0</v>
      </c>
      <c r="J33" s="108"/>
      <c r="K33" s="108"/>
      <c r="L33" s="108"/>
      <c r="M33" s="109"/>
      <c r="N33" s="110">
        <v>0</v>
      </c>
      <c r="O33" s="111"/>
      <c r="P33" s="111"/>
      <c r="Q33" s="111"/>
      <c r="R33" s="112"/>
      <c r="S33" s="7"/>
    </row>
    <row r="34" spans="2:19" s="17" customFormat="1" ht="15.75">
      <c r="B34" s="16"/>
      <c r="C34" s="178" t="s">
        <v>22</v>
      </c>
      <c r="D34" s="179"/>
      <c r="E34" s="179"/>
      <c r="F34" s="179"/>
      <c r="G34" s="180"/>
      <c r="H34" s="43">
        <v>190</v>
      </c>
      <c r="I34" s="181">
        <f>SUM(I22:M24,I29:M33)</f>
        <v>2178</v>
      </c>
      <c r="J34" s="182"/>
      <c r="K34" s="182"/>
      <c r="L34" s="182"/>
      <c r="M34" s="183"/>
      <c r="N34" s="181">
        <f>SUM(N22:R24,N29:R33)</f>
        <v>1132</v>
      </c>
      <c r="O34" s="182"/>
      <c r="P34" s="182"/>
      <c r="Q34" s="182"/>
      <c r="R34" s="183"/>
      <c r="S34" s="16"/>
    </row>
    <row r="35" spans="2:19" ht="15">
      <c r="B35" s="7"/>
      <c r="C35" s="135" t="s">
        <v>23</v>
      </c>
      <c r="D35" s="136"/>
      <c r="E35" s="136"/>
      <c r="F35" s="136"/>
      <c r="G35" s="136"/>
      <c r="H35" s="44"/>
      <c r="I35" s="137"/>
      <c r="J35" s="137"/>
      <c r="K35" s="137"/>
      <c r="L35" s="137"/>
      <c r="M35" s="137"/>
      <c r="N35" s="137"/>
      <c r="O35" s="137"/>
      <c r="P35" s="137"/>
      <c r="Q35" s="137"/>
      <c r="R35" s="138"/>
      <c r="S35" s="7"/>
    </row>
    <row r="36" spans="2:19" ht="15">
      <c r="B36" s="7"/>
      <c r="C36" s="126" t="s">
        <v>24</v>
      </c>
      <c r="D36" s="127"/>
      <c r="E36" s="127"/>
      <c r="F36" s="127"/>
      <c r="G36" s="163"/>
      <c r="H36" s="12">
        <v>210</v>
      </c>
      <c r="I36" s="175">
        <f>SUM(I38:M43)</f>
        <v>36</v>
      </c>
      <c r="J36" s="176"/>
      <c r="K36" s="176"/>
      <c r="L36" s="176"/>
      <c r="M36" s="177"/>
      <c r="N36" s="175">
        <f>SUM(N38:R43)</f>
        <v>36</v>
      </c>
      <c r="O36" s="176"/>
      <c r="P36" s="176"/>
      <c r="Q36" s="176"/>
      <c r="R36" s="177"/>
      <c r="S36" s="7"/>
    </row>
    <row r="37" spans="2:19" ht="15" customHeight="1">
      <c r="B37" s="7"/>
      <c r="C37" s="121" t="s">
        <v>61</v>
      </c>
      <c r="D37" s="122"/>
      <c r="E37" s="122"/>
      <c r="F37" s="122"/>
      <c r="G37" s="122"/>
      <c r="H37" s="11"/>
      <c r="I37" s="123"/>
      <c r="J37" s="123"/>
      <c r="K37" s="123"/>
      <c r="L37" s="123"/>
      <c r="M37" s="123"/>
      <c r="N37" s="124"/>
      <c r="O37" s="123"/>
      <c r="P37" s="123"/>
      <c r="Q37" s="123"/>
      <c r="R37" s="125"/>
      <c r="S37" s="7"/>
    </row>
    <row r="38" spans="2:19" ht="15" customHeight="1">
      <c r="B38" s="7"/>
      <c r="C38" s="126" t="s">
        <v>66</v>
      </c>
      <c r="D38" s="127"/>
      <c r="E38" s="127"/>
      <c r="F38" s="127"/>
      <c r="G38" s="127"/>
      <c r="H38" s="12">
        <v>211</v>
      </c>
      <c r="I38" s="165">
        <v>36</v>
      </c>
      <c r="J38" s="165"/>
      <c r="K38" s="165"/>
      <c r="L38" s="165"/>
      <c r="M38" s="165"/>
      <c r="N38" s="129">
        <v>36</v>
      </c>
      <c r="O38" s="130"/>
      <c r="P38" s="130"/>
      <c r="Q38" s="130"/>
      <c r="R38" s="131"/>
      <c r="S38" s="7"/>
    </row>
    <row r="39" spans="2:19" ht="15">
      <c r="B39" s="7"/>
      <c r="C39" s="113" t="s">
        <v>65</v>
      </c>
      <c r="D39" s="114"/>
      <c r="E39" s="114"/>
      <c r="F39" s="114"/>
      <c r="G39" s="115"/>
      <c r="H39" s="10">
        <v>212</v>
      </c>
      <c r="I39" s="107">
        <v>0</v>
      </c>
      <c r="J39" s="108"/>
      <c r="K39" s="108"/>
      <c r="L39" s="108"/>
      <c r="M39" s="109"/>
      <c r="N39" s="110">
        <v>0</v>
      </c>
      <c r="O39" s="111"/>
      <c r="P39" s="111"/>
      <c r="Q39" s="111"/>
      <c r="R39" s="112"/>
      <c r="S39" s="7"/>
    </row>
    <row r="40" spans="2:19" ht="15">
      <c r="B40" s="7"/>
      <c r="C40" s="113" t="s">
        <v>67</v>
      </c>
      <c r="D40" s="114"/>
      <c r="E40" s="114"/>
      <c r="F40" s="114"/>
      <c r="G40" s="115"/>
      <c r="H40" s="10">
        <v>213</v>
      </c>
      <c r="I40" s="107">
        <v>0</v>
      </c>
      <c r="J40" s="108"/>
      <c r="K40" s="108"/>
      <c r="L40" s="108"/>
      <c r="M40" s="109"/>
      <c r="N40" s="110">
        <v>0</v>
      </c>
      <c r="O40" s="111"/>
      <c r="P40" s="111"/>
      <c r="Q40" s="111"/>
      <c r="R40" s="112"/>
      <c r="S40" s="7"/>
    </row>
    <row r="41" spans="2:19" ht="15">
      <c r="B41" s="7"/>
      <c r="C41" s="113" t="s">
        <v>68</v>
      </c>
      <c r="D41" s="114"/>
      <c r="E41" s="114"/>
      <c r="F41" s="114"/>
      <c r="G41" s="115"/>
      <c r="H41" s="10">
        <v>214</v>
      </c>
      <c r="I41" s="107">
        <v>0</v>
      </c>
      <c r="J41" s="108"/>
      <c r="K41" s="108"/>
      <c r="L41" s="108"/>
      <c r="M41" s="109"/>
      <c r="N41" s="110">
        <v>0</v>
      </c>
      <c r="O41" s="111"/>
      <c r="P41" s="111"/>
      <c r="Q41" s="111"/>
      <c r="R41" s="112"/>
      <c r="S41" s="7"/>
    </row>
    <row r="42" spans="2:19" ht="15">
      <c r="B42" s="7"/>
      <c r="C42" s="113" t="s">
        <v>69</v>
      </c>
      <c r="D42" s="114"/>
      <c r="E42" s="114"/>
      <c r="F42" s="114"/>
      <c r="G42" s="115"/>
      <c r="H42" s="10">
        <v>215</v>
      </c>
      <c r="I42" s="107">
        <v>0</v>
      </c>
      <c r="J42" s="108"/>
      <c r="K42" s="108"/>
      <c r="L42" s="108"/>
      <c r="M42" s="109"/>
      <c r="N42" s="110">
        <v>0</v>
      </c>
      <c r="O42" s="111"/>
      <c r="P42" s="111"/>
      <c r="Q42" s="111"/>
      <c r="R42" s="112"/>
      <c r="S42" s="7"/>
    </row>
    <row r="43" spans="2:19" ht="15">
      <c r="B43" s="7"/>
      <c r="C43" s="113" t="s">
        <v>70</v>
      </c>
      <c r="D43" s="114"/>
      <c r="E43" s="114"/>
      <c r="F43" s="114"/>
      <c r="G43" s="115"/>
      <c r="H43" s="10">
        <v>216</v>
      </c>
      <c r="I43" s="107">
        <v>0</v>
      </c>
      <c r="J43" s="108"/>
      <c r="K43" s="108"/>
      <c r="L43" s="108"/>
      <c r="M43" s="109"/>
      <c r="N43" s="110">
        <v>0</v>
      </c>
      <c r="O43" s="111"/>
      <c r="P43" s="111"/>
      <c r="Q43" s="111"/>
      <c r="R43" s="112"/>
      <c r="S43" s="7"/>
    </row>
    <row r="44" spans="2:19" ht="15">
      <c r="B44" s="7"/>
      <c r="C44" s="113" t="s">
        <v>25</v>
      </c>
      <c r="D44" s="114"/>
      <c r="E44" s="114"/>
      <c r="F44" s="114"/>
      <c r="G44" s="115"/>
      <c r="H44" s="10">
        <v>220</v>
      </c>
      <c r="I44" s="107">
        <v>0</v>
      </c>
      <c r="J44" s="108"/>
      <c r="K44" s="108"/>
      <c r="L44" s="108"/>
      <c r="M44" s="109"/>
      <c r="N44" s="110">
        <v>0</v>
      </c>
      <c r="O44" s="111"/>
      <c r="P44" s="111"/>
      <c r="Q44" s="111"/>
      <c r="R44" s="112"/>
      <c r="S44" s="7"/>
    </row>
    <row r="45" spans="2:19" ht="15">
      <c r="B45" s="7"/>
      <c r="C45" s="113" t="s">
        <v>26</v>
      </c>
      <c r="D45" s="114"/>
      <c r="E45" s="114"/>
      <c r="F45" s="114"/>
      <c r="G45" s="115"/>
      <c r="H45" s="10">
        <v>230</v>
      </c>
      <c r="I45" s="107">
        <v>20</v>
      </c>
      <c r="J45" s="108"/>
      <c r="K45" s="108"/>
      <c r="L45" s="108"/>
      <c r="M45" s="109"/>
      <c r="N45" s="110">
        <v>22</v>
      </c>
      <c r="O45" s="111"/>
      <c r="P45" s="111"/>
      <c r="Q45" s="111"/>
      <c r="R45" s="112"/>
      <c r="S45" s="7"/>
    </row>
    <row r="46" spans="2:19" ht="30" customHeight="1">
      <c r="B46" s="7"/>
      <c r="C46" s="113" t="s">
        <v>27</v>
      </c>
      <c r="D46" s="114"/>
      <c r="E46" s="114"/>
      <c r="F46" s="114"/>
      <c r="G46" s="115"/>
      <c r="H46" s="10">
        <v>240</v>
      </c>
      <c r="I46" s="107">
        <v>71</v>
      </c>
      <c r="J46" s="108"/>
      <c r="K46" s="108"/>
      <c r="L46" s="108"/>
      <c r="M46" s="109"/>
      <c r="N46" s="110">
        <v>0</v>
      </c>
      <c r="O46" s="111"/>
      <c r="P46" s="111"/>
      <c r="Q46" s="111"/>
      <c r="R46" s="112"/>
      <c r="S46" s="7"/>
    </row>
    <row r="47" spans="2:19" ht="15">
      <c r="B47" s="7"/>
      <c r="C47" s="113" t="s">
        <v>28</v>
      </c>
      <c r="D47" s="114"/>
      <c r="E47" s="114"/>
      <c r="F47" s="114"/>
      <c r="G47" s="115"/>
      <c r="H47" s="10">
        <v>250</v>
      </c>
      <c r="I47" s="107">
        <v>425</v>
      </c>
      <c r="J47" s="108"/>
      <c r="K47" s="108"/>
      <c r="L47" s="108"/>
      <c r="M47" s="109"/>
      <c r="N47" s="110">
        <v>252</v>
      </c>
      <c r="O47" s="111"/>
      <c r="P47" s="111"/>
      <c r="Q47" s="111"/>
      <c r="R47" s="112"/>
      <c r="S47" s="7"/>
    </row>
    <row r="48" spans="2:19" ht="15">
      <c r="B48" s="7"/>
      <c r="C48" s="113" t="s">
        <v>29</v>
      </c>
      <c r="D48" s="114"/>
      <c r="E48" s="114"/>
      <c r="F48" s="114"/>
      <c r="G48" s="115"/>
      <c r="H48" s="10">
        <v>260</v>
      </c>
      <c r="I48" s="107">
        <v>0</v>
      </c>
      <c r="J48" s="108"/>
      <c r="K48" s="108"/>
      <c r="L48" s="108"/>
      <c r="M48" s="109"/>
      <c r="N48" s="110">
        <v>0</v>
      </c>
      <c r="O48" s="111"/>
      <c r="P48" s="111"/>
      <c r="Q48" s="111"/>
      <c r="R48" s="112"/>
      <c r="S48" s="7"/>
    </row>
    <row r="49" spans="2:19" ht="15">
      <c r="B49" s="7"/>
      <c r="C49" s="173" t="s">
        <v>204</v>
      </c>
      <c r="D49" s="114"/>
      <c r="E49" s="114"/>
      <c r="F49" s="114"/>
      <c r="G49" s="115"/>
      <c r="H49" s="10">
        <v>270</v>
      </c>
      <c r="I49" s="107">
        <v>12</v>
      </c>
      <c r="J49" s="108"/>
      <c r="K49" s="108"/>
      <c r="L49" s="108"/>
      <c r="M49" s="109"/>
      <c r="N49" s="110">
        <v>6</v>
      </c>
      <c r="O49" s="111"/>
      <c r="P49" s="111"/>
      <c r="Q49" s="111"/>
      <c r="R49" s="112"/>
      <c r="S49" s="7"/>
    </row>
    <row r="50" spans="2:19" ht="15">
      <c r="B50" s="7"/>
      <c r="C50" s="113" t="s">
        <v>30</v>
      </c>
      <c r="D50" s="114"/>
      <c r="E50" s="114"/>
      <c r="F50" s="114"/>
      <c r="G50" s="115"/>
      <c r="H50" s="10">
        <v>280</v>
      </c>
      <c r="I50" s="107">
        <v>2</v>
      </c>
      <c r="J50" s="108"/>
      <c r="K50" s="108"/>
      <c r="L50" s="108"/>
      <c r="M50" s="109"/>
      <c r="N50" s="110">
        <v>0</v>
      </c>
      <c r="O50" s="111"/>
      <c r="P50" s="111"/>
      <c r="Q50" s="111"/>
      <c r="R50" s="112"/>
      <c r="S50" s="7"/>
    </row>
    <row r="51" spans="2:19" s="17" customFormat="1" ht="15.75">
      <c r="B51" s="16"/>
      <c r="C51" s="116" t="s">
        <v>31</v>
      </c>
      <c r="D51" s="116"/>
      <c r="E51" s="116"/>
      <c r="F51" s="116"/>
      <c r="G51" s="116"/>
      <c r="H51" s="45">
        <v>290</v>
      </c>
      <c r="I51" s="117">
        <f>SUM(I36,I44:M50)</f>
        <v>566</v>
      </c>
      <c r="J51" s="117"/>
      <c r="K51" s="117"/>
      <c r="L51" s="117"/>
      <c r="M51" s="117"/>
      <c r="N51" s="117">
        <f>SUM(N36,N44:R50)</f>
        <v>316</v>
      </c>
      <c r="O51" s="117"/>
      <c r="P51" s="117"/>
      <c r="Q51" s="117"/>
      <c r="R51" s="117"/>
      <c r="S51" s="16"/>
    </row>
    <row r="52" spans="2:19" s="17" customFormat="1" ht="15.75">
      <c r="B52" s="16"/>
      <c r="C52" s="116" t="s">
        <v>32</v>
      </c>
      <c r="D52" s="116"/>
      <c r="E52" s="116"/>
      <c r="F52" s="116"/>
      <c r="G52" s="116"/>
      <c r="H52" s="45">
        <v>300</v>
      </c>
      <c r="I52" s="117">
        <f>I34+I51</f>
        <v>2744</v>
      </c>
      <c r="J52" s="117"/>
      <c r="K52" s="117"/>
      <c r="L52" s="117"/>
      <c r="M52" s="117"/>
      <c r="N52" s="117">
        <f>N34+N51</f>
        <v>1448</v>
      </c>
      <c r="O52" s="117"/>
      <c r="P52" s="117"/>
      <c r="Q52" s="117"/>
      <c r="R52" s="117"/>
      <c r="S52" s="16"/>
    </row>
    <row r="53" spans="2:19" s="6" customFormat="1" ht="15">
      <c r="B53" s="5"/>
      <c r="C53" s="73"/>
      <c r="D53" s="73"/>
      <c r="E53" s="73"/>
      <c r="F53" s="73"/>
      <c r="G53" s="73"/>
      <c r="H53" s="56"/>
      <c r="I53" s="74"/>
      <c r="J53" s="74"/>
      <c r="K53" s="74"/>
      <c r="L53" s="74"/>
      <c r="M53" s="74"/>
      <c r="N53" s="74"/>
      <c r="O53" s="74"/>
      <c r="P53" s="74"/>
      <c r="Q53" s="74"/>
      <c r="R53" s="74"/>
      <c r="S53" s="5"/>
    </row>
    <row r="54" spans="2:19" s="77" customFormat="1" ht="5.25">
      <c r="B54" s="75"/>
      <c r="C54" s="174"/>
      <c r="D54" s="174"/>
      <c r="E54" s="174"/>
      <c r="F54" s="174"/>
      <c r="G54" s="174"/>
      <c r="H54" s="174"/>
      <c r="I54" s="174"/>
      <c r="J54" s="174"/>
      <c r="K54" s="174"/>
      <c r="L54" s="174"/>
      <c r="M54" s="174"/>
      <c r="N54" s="174"/>
      <c r="O54" s="76"/>
      <c r="P54" s="76"/>
      <c r="Q54" s="76"/>
      <c r="R54" s="76"/>
      <c r="S54" s="75"/>
    </row>
    <row r="55" spans="2:19" ht="15" customHeight="1">
      <c r="B55" s="7"/>
      <c r="C55" s="167" t="s">
        <v>33</v>
      </c>
      <c r="D55" s="168"/>
      <c r="E55" s="168"/>
      <c r="F55" s="168"/>
      <c r="G55" s="169"/>
      <c r="H55" s="153" t="s">
        <v>12</v>
      </c>
      <c r="I55" s="19" t="s">
        <v>59</v>
      </c>
      <c r="J55" s="145" t="s">
        <v>223</v>
      </c>
      <c r="K55" s="146"/>
      <c r="L55" s="146"/>
      <c r="M55" s="31"/>
      <c r="N55" s="19" t="s">
        <v>59</v>
      </c>
      <c r="O55" s="145" t="s">
        <v>223</v>
      </c>
      <c r="P55" s="146"/>
      <c r="Q55" s="146"/>
      <c r="R55" s="31"/>
      <c r="S55" s="7"/>
    </row>
    <row r="56" spans="2:19" ht="15">
      <c r="B56" s="7"/>
      <c r="C56" s="170">
        <v>1</v>
      </c>
      <c r="D56" s="171"/>
      <c r="E56" s="171"/>
      <c r="F56" s="171"/>
      <c r="G56" s="172"/>
      <c r="H56" s="154"/>
      <c r="I56" s="158" t="s">
        <v>224</v>
      </c>
      <c r="J56" s="159"/>
      <c r="K56" s="159"/>
      <c r="L56" s="159"/>
      <c r="M56" s="160"/>
      <c r="N56" s="158" t="s">
        <v>225</v>
      </c>
      <c r="O56" s="159"/>
      <c r="P56" s="159"/>
      <c r="Q56" s="159"/>
      <c r="R56" s="160"/>
      <c r="S56" s="7"/>
    </row>
    <row r="57" spans="2:19" ht="15">
      <c r="B57" s="7"/>
      <c r="C57" s="155">
        <v>1</v>
      </c>
      <c r="D57" s="156"/>
      <c r="E57" s="156"/>
      <c r="F57" s="156"/>
      <c r="G57" s="157"/>
      <c r="H57" s="18">
        <v>2</v>
      </c>
      <c r="I57" s="155">
        <v>3</v>
      </c>
      <c r="J57" s="156"/>
      <c r="K57" s="156"/>
      <c r="L57" s="156"/>
      <c r="M57" s="157"/>
      <c r="N57" s="155">
        <v>4</v>
      </c>
      <c r="O57" s="156"/>
      <c r="P57" s="156"/>
      <c r="Q57" s="156"/>
      <c r="R57" s="157"/>
      <c r="S57" s="7"/>
    </row>
    <row r="58" spans="2:19" ht="15">
      <c r="B58" s="7"/>
      <c r="C58" s="135" t="s">
        <v>34</v>
      </c>
      <c r="D58" s="136"/>
      <c r="E58" s="136"/>
      <c r="F58" s="136"/>
      <c r="G58" s="136"/>
      <c r="H58" s="44"/>
      <c r="I58" s="161"/>
      <c r="J58" s="161"/>
      <c r="K58" s="161"/>
      <c r="L58" s="161"/>
      <c r="M58" s="161"/>
      <c r="N58" s="161"/>
      <c r="O58" s="161"/>
      <c r="P58" s="161"/>
      <c r="Q58" s="161"/>
      <c r="R58" s="162"/>
      <c r="S58" s="7"/>
    </row>
    <row r="59" spans="2:19" ht="15" customHeight="1">
      <c r="B59" s="7"/>
      <c r="C59" s="126" t="s">
        <v>35</v>
      </c>
      <c r="D59" s="127"/>
      <c r="E59" s="127"/>
      <c r="F59" s="127"/>
      <c r="G59" s="163"/>
      <c r="H59" s="12">
        <v>410</v>
      </c>
      <c r="I59" s="164">
        <v>398</v>
      </c>
      <c r="J59" s="165"/>
      <c r="K59" s="165"/>
      <c r="L59" s="165"/>
      <c r="M59" s="166"/>
      <c r="N59" s="129">
        <v>409</v>
      </c>
      <c r="O59" s="130"/>
      <c r="P59" s="130"/>
      <c r="Q59" s="130"/>
      <c r="R59" s="131"/>
      <c r="S59" s="7"/>
    </row>
    <row r="60" spans="2:23" ht="15" customHeight="1">
      <c r="B60" s="7"/>
      <c r="C60" s="113" t="s">
        <v>36</v>
      </c>
      <c r="D60" s="114"/>
      <c r="E60" s="114"/>
      <c r="F60" s="114"/>
      <c r="G60" s="115"/>
      <c r="H60" s="10">
        <v>420</v>
      </c>
      <c r="I60" s="147">
        <v>0</v>
      </c>
      <c r="J60" s="148"/>
      <c r="K60" s="148"/>
      <c r="L60" s="148"/>
      <c r="M60" s="149"/>
      <c r="N60" s="150">
        <v>0</v>
      </c>
      <c r="O60" s="151"/>
      <c r="P60" s="151"/>
      <c r="Q60" s="151"/>
      <c r="R60" s="152"/>
      <c r="S60" s="7"/>
      <c r="U60" s="46"/>
      <c r="V60" s="46"/>
      <c r="W60" s="46"/>
    </row>
    <row r="61" spans="2:23" ht="15">
      <c r="B61" s="7"/>
      <c r="C61" s="113" t="s">
        <v>37</v>
      </c>
      <c r="D61" s="114"/>
      <c r="E61" s="114"/>
      <c r="F61" s="114"/>
      <c r="G61" s="115"/>
      <c r="H61" s="10">
        <v>430</v>
      </c>
      <c r="I61" s="147">
        <v>0</v>
      </c>
      <c r="J61" s="148"/>
      <c r="K61" s="148"/>
      <c r="L61" s="148"/>
      <c r="M61" s="149"/>
      <c r="N61" s="150">
        <v>0</v>
      </c>
      <c r="O61" s="151"/>
      <c r="P61" s="151"/>
      <c r="Q61" s="151"/>
      <c r="R61" s="152"/>
      <c r="S61" s="7"/>
      <c r="U61" s="46"/>
      <c r="V61" s="46"/>
      <c r="W61" s="46"/>
    </row>
    <row r="62" spans="2:23" ht="15">
      <c r="B62" s="7"/>
      <c r="C62" s="113" t="s">
        <v>38</v>
      </c>
      <c r="D62" s="114"/>
      <c r="E62" s="114"/>
      <c r="F62" s="114"/>
      <c r="G62" s="115"/>
      <c r="H62" s="10">
        <v>440</v>
      </c>
      <c r="I62" s="107">
        <v>0</v>
      </c>
      <c r="J62" s="108"/>
      <c r="K62" s="108"/>
      <c r="L62" s="108"/>
      <c r="M62" s="109"/>
      <c r="N62" s="110">
        <v>0</v>
      </c>
      <c r="O62" s="111"/>
      <c r="P62" s="111"/>
      <c r="Q62" s="111"/>
      <c r="R62" s="112"/>
      <c r="S62" s="7"/>
      <c r="U62" s="46"/>
      <c r="V62" s="46"/>
      <c r="W62" s="46"/>
    </row>
    <row r="63" spans="2:23" ht="15">
      <c r="B63" s="7"/>
      <c r="C63" s="113" t="s">
        <v>39</v>
      </c>
      <c r="D63" s="114"/>
      <c r="E63" s="114"/>
      <c r="F63" s="114"/>
      <c r="G63" s="115"/>
      <c r="H63" s="10">
        <v>450</v>
      </c>
      <c r="I63" s="107">
        <v>436</v>
      </c>
      <c r="J63" s="108"/>
      <c r="K63" s="108"/>
      <c r="L63" s="108"/>
      <c r="M63" s="109"/>
      <c r="N63" s="110">
        <v>384</v>
      </c>
      <c r="O63" s="111"/>
      <c r="P63" s="111"/>
      <c r="Q63" s="111"/>
      <c r="R63" s="112"/>
      <c r="S63" s="7"/>
      <c r="U63" s="46"/>
      <c r="V63" s="46"/>
      <c r="W63" s="46"/>
    </row>
    <row r="64" spans="2:23" ht="15">
      <c r="B64" s="7"/>
      <c r="C64" s="113" t="s">
        <v>40</v>
      </c>
      <c r="D64" s="114"/>
      <c r="E64" s="114"/>
      <c r="F64" s="114"/>
      <c r="G64" s="115"/>
      <c r="H64" s="10">
        <v>460</v>
      </c>
      <c r="I64" s="107">
        <v>-287</v>
      </c>
      <c r="J64" s="108"/>
      <c r="K64" s="108"/>
      <c r="L64" s="108"/>
      <c r="M64" s="109"/>
      <c r="N64" s="110">
        <v>-140</v>
      </c>
      <c r="O64" s="111"/>
      <c r="P64" s="111"/>
      <c r="Q64" s="111"/>
      <c r="R64" s="112"/>
      <c r="S64" s="7"/>
      <c r="U64" s="46"/>
      <c r="V64" s="46"/>
      <c r="W64" s="46"/>
    </row>
    <row r="65" spans="2:19" ht="15">
      <c r="B65" s="7"/>
      <c r="C65" s="113" t="s">
        <v>41</v>
      </c>
      <c r="D65" s="114"/>
      <c r="E65" s="114"/>
      <c r="F65" s="114"/>
      <c r="G65" s="115"/>
      <c r="H65" s="10">
        <v>470</v>
      </c>
      <c r="I65" s="107">
        <v>0</v>
      </c>
      <c r="J65" s="108"/>
      <c r="K65" s="108"/>
      <c r="L65" s="108"/>
      <c r="M65" s="109"/>
      <c r="N65" s="110">
        <v>0</v>
      </c>
      <c r="O65" s="111"/>
      <c r="P65" s="111"/>
      <c r="Q65" s="111"/>
      <c r="R65" s="112"/>
      <c r="S65" s="7"/>
    </row>
    <row r="66" spans="2:19" ht="15">
      <c r="B66" s="7"/>
      <c r="C66" s="113" t="s">
        <v>42</v>
      </c>
      <c r="D66" s="114"/>
      <c r="E66" s="114"/>
      <c r="F66" s="114"/>
      <c r="G66" s="115"/>
      <c r="H66" s="10">
        <v>480</v>
      </c>
      <c r="I66" s="107">
        <v>0</v>
      </c>
      <c r="J66" s="108"/>
      <c r="K66" s="108"/>
      <c r="L66" s="108"/>
      <c r="M66" s="109"/>
      <c r="N66" s="110">
        <v>0</v>
      </c>
      <c r="O66" s="111"/>
      <c r="P66" s="111"/>
      <c r="Q66" s="111"/>
      <c r="R66" s="112"/>
      <c r="S66" s="7"/>
    </row>
    <row r="67" spans="2:19" s="17" customFormat="1" ht="15.75">
      <c r="B67" s="16"/>
      <c r="C67" s="139" t="s">
        <v>43</v>
      </c>
      <c r="D67" s="140"/>
      <c r="E67" s="140"/>
      <c r="F67" s="140"/>
      <c r="G67" s="141"/>
      <c r="H67" s="45">
        <v>490</v>
      </c>
      <c r="I67" s="142">
        <f>SUM(I59,I62:M66)-I60-I61</f>
        <v>547</v>
      </c>
      <c r="J67" s="143"/>
      <c r="K67" s="143"/>
      <c r="L67" s="143"/>
      <c r="M67" s="144"/>
      <c r="N67" s="142">
        <f>SUM(N59,N62:R66)-N60-N61</f>
        <v>653</v>
      </c>
      <c r="O67" s="143"/>
      <c r="P67" s="143"/>
      <c r="Q67" s="143"/>
      <c r="R67" s="144"/>
      <c r="S67" s="16"/>
    </row>
    <row r="68" spans="2:19" ht="15" customHeight="1">
      <c r="B68" s="7"/>
      <c r="C68" s="135" t="s">
        <v>44</v>
      </c>
      <c r="D68" s="136"/>
      <c r="E68" s="136"/>
      <c r="F68" s="136"/>
      <c r="G68" s="136"/>
      <c r="H68" s="44"/>
      <c r="I68" s="137"/>
      <c r="J68" s="137"/>
      <c r="K68" s="137"/>
      <c r="L68" s="137"/>
      <c r="M68" s="137"/>
      <c r="N68" s="137"/>
      <c r="O68" s="137"/>
      <c r="P68" s="137"/>
      <c r="Q68" s="137"/>
      <c r="R68" s="138"/>
      <c r="S68" s="7"/>
    </row>
    <row r="69" spans="2:19" ht="15">
      <c r="B69" s="7"/>
      <c r="C69" s="113" t="s">
        <v>45</v>
      </c>
      <c r="D69" s="114"/>
      <c r="E69" s="114"/>
      <c r="F69" s="114"/>
      <c r="G69" s="115"/>
      <c r="H69" s="10">
        <v>510</v>
      </c>
      <c r="I69" s="107">
        <v>259</v>
      </c>
      <c r="J69" s="108"/>
      <c r="K69" s="108"/>
      <c r="L69" s="108"/>
      <c r="M69" s="109"/>
      <c r="N69" s="110">
        <v>347</v>
      </c>
      <c r="O69" s="111"/>
      <c r="P69" s="111"/>
      <c r="Q69" s="111"/>
      <c r="R69" s="112"/>
      <c r="S69" s="7"/>
    </row>
    <row r="70" spans="2:19" ht="15">
      <c r="B70" s="7"/>
      <c r="C70" s="113" t="s">
        <v>46</v>
      </c>
      <c r="D70" s="114"/>
      <c r="E70" s="114"/>
      <c r="F70" s="114"/>
      <c r="G70" s="115"/>
      <c r="H70" s="10">
        <v>520</v>
      </c>
      <c r="I70" s="107">
        <v>318</v>
      </c>
      <c r="J70" s="108"/>
      <c r="K70" s="108"/>
      <c r="L70" s="108"/>
      <c r="M70" s="109"/>
      <c r="N70" s="110">
        <v>0</v>
      </c>
      <c r="O70" s="111"/>
      <c r="P70" s="111"/>
      <c r="Q70" s="111"/>
      <c r="R70" s="112"/>
      <c r="S70" s="7"/>
    </row>
    <row r="71" spans="2:19" ht="15">
      <c r="B71" s="7"/>
      <c r="C71" s="113" t="s">
        <v>47</v>
      </c>
      <c r="D71" s="114"/>
      <c r="E71" s="114"/>
      <c r="F71" s="114"/>
      <c r="G71" s="115"/>
      <c r="H71" s="10">
        <v>530</v>
      </c>
      <c r="I71" s="107">
        <v>2</v>
      </c>
      <c r="J71" s="108"/>
      <c r="K71" s="108"/>
      <c r="L71" s="108"/>
      <c r="M71" s="109"/>
      <c r="N71" s="110">
        <v>2</v>
      </c>
      <c r="O71" s="111"/>
      <c r="P71" s="111"/>
      <c r="Q71" s="111"/>
      <c r="R71" s="112"/>
      <c r="S71" s="7"/>
    </row>
    <row r="72" spans="2:19" ht="15">
      <c r="B72" s="7"/>
      <c r="C72" s="113" t="s">
        <v>48</v>
      </c>
      <c r="D72" s="114"/>
      <c r="E72" s="114"/>
      <c r="F72" s="114"/>
      <c r="G72" s="115"/>
      <c r="H72" s="10">
        <v>540</v>
      </c>
      <c r="I72" s="107">
        <v>0</v>
      </c>
      <c r="J72" s="108"/>
      <c r="K72" s="108"/>
      <c r="L72" s="108"/>
      <c r="M72" s="109"/>
      <c r="N72" s="110">
        <v>0</v>
      </c>
      <c r="O72" s="111"/>
      <c r="P72" s="111"/>
      <c r="Q72" s="111"/>
      <c r="R72" s="112"/>
      <c r="S72" s="7"/>
    </row>
    <row r="73" spans="2:19" ht="15">
      <c r="B73" s="7"/>
      <c r="C73" s="113" t="s">
        <v>49</v>
      </c>
      <c r="D73" s="114"/>
      <c r="E73" s="114"/>
      <c r="F73" s="114"/>
      <c r="G73" s="115"/>
      <c r="H73" s="10">
        <v>550</v>
      </c>
      <c r="I73" s="107">
        <v>0</v>
      </c>
      <c r="J73" s="108"/>
      <c r="K73" s="108"/>
      <c r="L73" s="108"/>
      <c r="M73" s="109"/>
      <c r="N73" s="110">
        <v>0</v>
      </c>
      <c r="O73" s="111"/>
      <c r="P73" s="111"/>
      <c r="Q73" s="111"/>
      <c r="R73" s="112"/>
      <c r="S73" s="7"/>
    </row>
    <row r="74" spans="2:19" ht="15">
      <c r="B74" s="7"/>
      <c r="C74" s="113" t="s">
        <v>50</v>
      </c>
      <c r="D74" s="114"/>
      <c r="E74" s="114"/>
      <c r="F74" s="114"/>
      <c r="G74" s="115"/>
      <c r="H74" s="10">
        <v>560</v>
      </c>
      <c r="I74" s="118">
        <v>864</v>
      </c>
      <c r="J74" s="119"/>
      <c r="K74" s="119"/>
      <c r="L74" s="119"/>
      <c r="M74" s="120"/>
      <c r="N74" s="110">
        <v>152</v>
      </c>
      <c r="O74" s="111"/>
      <c r="P74" s="111"/>
      <c r="Q74" s="111"/>
      <c r="R74" s="112"/>
      <c r="S74" s="7"/>
    </row>
    <row r="75" spans="2:19" s="17" customFormat="1" ht="15.75">
      <c r="B75" s="16"/>
      <c r="C75" s="139" t="s">
        <v>51</v>
      </c>
      <c r="D75" s="140"/>
      <c r="E75" s="140"/>
      <c r="F75" s="140"/>
      <c r="G75" s="141"/>
      <c r="H75" s="45">
        <v>590</v>
      </c>
      <c r="I75" s="142">
        <f>SUM(I69:M74)</f>
        <v>1443</v>
      </c>
      <c r="J75" s="143"/>
      <c r="K75" s="143"/>
      <c r="L75" s="143"/>
      <c r="M75" s="144"/>
      <c r="N75" s="142">
        <f>SUM(N69:R74)</f>
        <v>501</v>
      </c>
      <c r="O75" s="143"/>
      <c r="P75" s="143"/>
      <c r="Q75" s="143"/>
      <c r="R75" s="144"/>
      <c r="S75" s="16"/>
    </row>
    <row r="76" spans="2:19" ht="15" customHeight="1">
      <c r="B76" s="7"/>
      <c r="C76" s="135" t="s">
        <v>52</v>
      </c>
      <c r="D76" s="136"/>
      <c r="E76" s="136"/>
      <c r="F76" s="136"/>
      <c r="G76" s="136"/>
      <c r="H76" s="44"/>
      <c r="I76" s="137"/>
      <c r="J76" s="137"/>
      <c r="K76" s="137"/>
      <c r="L76" s="137"/>
      <c r="M76" s="137"/>
      <c r="N76" s="137"/>
      <c r="O76" s="137"/>
      <c r="P76" s="137"/>
      <c r="Q76" s="137"/>
      <c r="R76" s="138"/>
      <c r="S76" s="7"/>
    </row>
    <row r="77" spans="2:19" ht="15">
      <c r="B77" s="7"/>
      <c r="C77" s="113" t="s">
        <v>53</v>
      </c>
      <c r="D77" s="114"/>
      <c r="E77" s="114"/>
      <c r="F77" s="114"/>
      <c r="G77" s="115"/>
      <c r="H77" s="10">
        <v>610</v>
      </c>
      <c r="I77" s="107">
        <v>42</v>
      </c>
      <c r="J77" s="108"/>
      <c r="K77" s="108"/>
      <c r="L77" s="108"/>
      <c r="M77" s="109"/>
      <c r="N77" s="110">
        <v>0</v>
      </c>
      <c r="O77" s="111"/>
      <c r="P77" s="111"/>
      <c r="Q77" s="111"/>
      <c r="R77" s="112"/>
      <c r="S77" s="7"/>
    </row>
    <row r="78" spans="2:19" ht="15">
      <c r="B78" s="7"/>
      <c r="C78" s="113" t="s">
        <v>54</v>
      </c>
      <c r="D78" s="114"/>
      <c r="E78" s="114"/>
      <c r="F78" s="114"/>
      <c r="G78" s="115"/>
      <c r="H78" s="10">
        <v>620</v>
      </c>
      <c r="I78" s="107">
        <v>0</v>
      </c>
      <c r="J78" s="108"/>
      <c r="K78" s="108"/>
      <c r="L78" s="108"/>
      <c r="M78" s="109"/>
      <c r="N78" s="110">
        <v>0</v>
      </c>
      <c r="O78" s="111"/>
      <c r="P78" s="111"/>
      <c r="Q78" s="111"/>
      <c r="R78" s="112"/>
      <c r="S78" s="7"/>
    </row>
    <row r="79" spans="2:19" ht="15">
      <c r="B79" s="7"/>
      <c r="C79" s="113" t="s">
        <v>55</v>
      </c>
      <c r="D79" s="114"/>
      <c r="E79" s="114"/>
      <c r="F79" s="114"/>
      <c r="G79" s="115"/>
      <c r="H79" s="10">
        <v>630</v>
      </c>
      <c r="I79" s="132">
        <f>SUM(I81:M88)</f>
        <v>712</v>
      </c>
      <c r="J79" s="133"/>
      <c r="K79" s="133"/>
      <c r="L79" s="133"/>
      <c r="M79" s="134"/>
      <c r="N79" s="132">
        <f>SUM(N81:R88)</f>
        <v>294</v>
      </c>
      <c r="O79" s="133"/>
      <c r="P79" s="133"/>
      <c r="Q79" s="133"/>
      <c r="R79" s="134"/>
      <c r="S79" s="7"/>
    </row>
    <row r="80" spans="2:19" ht="15" customHeight="1">
      <c r="B80" s="7"/>
      <c r="C80" s="121" t="s">
        <v>61</v>
      </c>
      <c r="D80" s="122"/>
      <c r="E80" s="122"/>
      <c r="F80" s="122"/>
      <c r="G80" s="122"/>
      <c r="H80" s="11"/>
      <c r="I80" s="123"/>
      <c r="J80" s="123"/>
      <c r="K80" s="123"/>
      <c r="L80" s="123"/>
      <c r="M80" s="123"/>
      <c r="N80" s="124"/>
      <c r="O80" s="123"/>
      <c r="P80" s="123"/>
      <c r="Q80" s="123"/>
      <c r="R80" s="125"/>
      <c r="S80" s="7"/>
    </row>
    <row r="81" spans="2:19" ht="15" customHeight="1">
      <c r="B81" s="7"/>
      <c r="C81" s="126" t="s">
        <v>71</v>
      </c>
      <c r="D81" s="127"/>
      <c r="E81" s="127"/>
      <c r="F81" s="127"/>
      <c r="G81" s="127"/>
      <c r="H81" s="12">
        <v>631</v>
      </c>
      <c r="I81" s="128">
        <v>509</v>
      </c>
      <c r="J81" s="128"/>
      <c r="K81" s="128"/>
      <c r="L81" s="128"/>
      <c r="M81" s="128"/>
      <c r="N81" s="129">
        <v>219</v>
      </c>
      <c r="O81" s="130"/>
      <c r="P81" s="130"/>
      <c r="Q81" s="130"/>
      <c r="R81" s="131"/>
      <c r="S81" s="7"/>
    </row>
    <row r="82" spans="2:19" ht="15">
      <c r="B82" s="7"/>
      <c r="C82" s="113" t="s">
        <v>72</v>
      </c>
      <c r="D82" s="114"/>
      <c r="E82" s="114"/>
      <c r="F82" s="114"/>
      <c r="G82" s="115"/>
      <c r="H82" s="10">
        <v>632</v>
      </c>
      <c r="I82" s="107">
        <v>15</v>
      </c>
      <c r="J82" s="108"/>
      <c r="K82" s="108"/>
      <c r="L82" s="108"/>
      <c r="M82" s="109"/>
      <c r="N82" s="110">
        <v>4</v>
      </c>
      <c r="O82" s="111"/>
      <c r="P82" s="111"/>
      <c r="Q82" s="111"/>
      <c r="R82" s="112"/>
      <c r="S82" s="7"/>
    </row>
    <row r="83" spans="2:19" ht="15">
      <c r="B83" s="7"/>
      <c r="C83" s="113" t="s">
        <v>73</v>
      </c>
      <c r="D83" s="114"/>
      <c r="E83" s="114"/>
      <c r="F83" s="114"/>
      <c r="G83" s="115"/>
      <c r="H83" s="10">
        <v>633</v>
      </c>
      <c r="I83" s="107">
        <v>4</v>
      </c>
      <c r="J83" s="108"/>
      <c r="K83" s="108"/>
      <c r="L83" s="108"/>
      <c r="M83" s="109"/>
      <c r="N83" s="110">
        <v>3</v>
      </c>
      <c r="O83" s="111"/>
      <c r="P83" s="111"/>
      <c r="Q83" s="111"/>
      <c r="R83" s="112"/>
      <c r="S83" s="7"/>
    </row>
    <row r="84" spans="2:19" ht="15">
      <c r="B84" s="7"/>
      <c r="C84" s="113" t="s">
        <v>74</v>
      </c>
      <c r="D84" s="114"/>
      <c r="E84" s="114"/>
      <c r="F84" s="114"/>
      <c r="G84" s="115"/>
      <c r="H84" s="10">
        <v>634</v>
      </c>
      <c r="I84" s="107">
        <v>8</v>
      </c>
      <c r="J84" s="108"/>
      <c r="K84" s="108"/>
      <c r="L84" s="108"/>
      <c r="M84" s="109"/>
      <c r="N84" s="110">
        <v>8</v>
      </c>
      <c r="O84" s="111"/>
      <c r="P84" s="111"/>
      <c r="Q84" s="111"/>
      <c r="R84" s="112"/>
      <c r="S84" s="7"/>
    </row>
    <row r="85" spans="2:19" ht="15">
      <c r="B85" s="7"/>
      <c r="C85" s="113" t="s">
        <v>75</v>
      </c>
      <c r="D85" s="114"/>
      <c r="E85" s="114"/>
      <c r="F85" s="114"/>
      <c r="G85" s="115"/>
      <c r="H85" s="10">
        <v>635</v>
      </c>
      <c r="I85" s="107">
        <v>29</v>
      </c>
      <c r="J85" s="108"/>
      <c r="K85" s="108"/>
      <c r="L85" s="108"/>
      <c r="M85" s="109"/>
      <c r="N85" s="110">
        <v>27</v>
      </c>
      <c r="O85" s="111"/>
      <c r="P85" s="111"/>
      <c r="Q85" s="111"/>
      <c r="R85" s="112"/>
      <c r="S85" s="7"/>
    </row>
    <row r="86" spans="2:19" ht="15">
      <c r="B86" s="7"/>
      <c r="C86" s="113" t="s">
        <v>76</v>
      </c>
      <c r="D86" s="114"/>
      <c r="E86" s="114"/>
      <c r="F86" s="114"/>
      <c r="G86" s="115"/>
      <c r="H86" s="10">
        <v>636</v>
      </c>
      <c r="I86" s="107">
        <v>114</v>
      </c>
      <c r="J86" s="108"/>
      <c r="K86" s="108"/>
      <c r="L86" s="108"/>
      <c r="M86" s="109"/>
      <c r="N86" s="110">
        <v>0</v>
      </c>
      <c r="O86" s="111"/>
      <c r="P86" s="111"/>
      <c r="Q86" s="111"/>
      <c r="R86" s="112"/>
      <c r="S86" s="7"/>
    </row>
    <row r="87" spans="2:19" ht="15">
      <c r="B87" s="7"/>
      <c r="C87" s="113" t="s">
        <v>77</v>
      </c>
      <c r="D87" s="114"/>
      <c r="E87" s="114"/>
      <c r="F87" s="114"/>
      <c r="G87" s="115"/>
      <c r="H87" s="10">
        <v>637</v>
      </c>
      <c r="I87" s="107">
        <v>1</v>
      </c>
      <c r="J87" s="108"/>
      <c r="K87" s="108"/>
      <c r="L87" s="108"/>
      <c r="M87" s="109"/>
      <c r="N87" s="110">
        <v>2</v>
      </c>
      <c r="O87" s="111"/>
      <c r="P87" s="111"/>
      <c r="Q87" s="111"/>
      <c r="R87" s="112"/>
      <c r="S87" s="7"/>
    </row>
    <row r="88" spans="2:19" ht="15">
      <c r="B88" s="7"/>
      <c r="C88" s="113" t="s">
        <v>78</v>
      </c>
      <c r="D88" s="114"/>
      <c r="E88" s="114"/>
      <c r="F88" s="114"/>
      <c r="G88" s="115"/>
      <c r="H88" s="10">
        <v>638</v>
      </c>
      <c r="I88" s="118">
        <v>32</v>
      </c>
      <c r="J88" s="119"/>
      <c r="K88" s="119"/>
      <c r="L88" s="119"/>
      <c r="M88" s="120"/>
      <c r="N88" s="110">
        <v>31</v>
      </c>
      <c r="O88" s="111"/>
      <c r="P88" s="111"/>
      <c r="Q88" s="111"/>
      <c r="R88" s="112"/>
      <c r="S88" s="7"/>
    </row>
    <row r="89" spans="2:19" ht="15">
      <c r="B89" s="7"/>
      <c r="C89" s="113" t="s">
        <v>56</v>
      </c>
      <c r="D89" s="114"/>
      <c r="E89" s="114"/>
      <c r="F89" s="114"/>
      <c r="G89" s="115"/>
      <c r="H89" s="10">
        <v>640</v>
      </c>
      <c r="I89" s="107">
        <v>0</v>
      </c>
      <c r="J89" s="108"/>
      <c r="K89" s="108"/>
      <c r="L89" s="108"/>
      <c r="M89" s="109"/>
      <c r="N89" s="110">
        <v>0</v>
      </c>
      <c r="O89" s="111"/>
      <c r="P89" s="111"/>
      <c r="Q89" s="111"/>
      <c r="R89" s="112"/>
      <c r="S89" s="7"/>
    </row>
    <row r="90" spans="2:19" ht="15">
      <c r="B90" s="7"/>
      <c r="C90" s="113" t="s">
        <v>48</v>
      </c>
      <c r="D90" s="114"/>
      <c r="E90" s="114"/>
      <c r="F90" s="114"/>
      <c r="G90" s="115"/>
      <c r="H90" s="10">
        <v>650</v>
      </c>
      <c r="I90" s="107">
        <v>0</v>
      </c>
      <c r="J90" s="108"/>
      <c r="K90" s="108"/>
      <c r="L90" s="108"/>
      <c r="M90" s="109"/>
      <c r="N90" s="110">
        <v>0</v>
      </c>
      <c r="O90" s="111"/>
      <c r="P90" s="111"/>
      <c r="Q90" s="111"/>
      <c r="R90" s="112"/>
      <c r="S90" s="7"/>
    </row>
    <row r="91" spans="2:19" ht="15">
      <c r="B91" s="7"/>
      <c r="C91" s="113" t="s">
        <v>49</v>
      </c>
      <c r="D91" s="114"/>
      <c r="E91" s="114"/>
      <c r="F91" s="114"/>
      <c r="G91" s="115"/>
      <c r="H91" s="10">
        <v>660</v>
      </c>
      <c r="I91" s="107">
        <v>0</v>
      </c>
      <c r="J91" s="108"/>
      <c r="K91" s="108"/>
      <c r="L91" s="108"/>
      <c r="M91" s="109"/>
      <c r="N91" s="110">
        <v>0</v>
      </c>
      <c r="O91" s="111"/>
      <c r="P91" s="111"/>
      <c r="Q91" s="111"/>
      <c r="R91" s="112"/>
      <c r="S91" s="7"/>
    </row>
    <row r="92" spans="2:19" ht="15">
      <c r="B92" s="7"/>
      <c r="C92" s="113" t="s">
        <v>57</v>
      </c>
      <c r="D92" s="114"/>
      <c r="E92" s="114"/>
      <c r="F92" s="114"/>
      <c r="G92" s="115"/>
      <c r="H92" s="10">
        <v>670</v>
      </c>
      <c r="I92" s="107">
        <v>0</v>
      </c>
      <c r="J92" s="108"/>
      <c r="K92" s="108"/>
      <c r="L92" s="108"/>
      <c r="M92" s="109"/>
      <c r="N92" s="110">
        <v>0</v>
      </c>
      <c r="O92" s="111"/>
      <c r="P92" s="111"/>
      <c r="Q92" s="111"/>
      <c r="R92" s="112"/>
      <c r="S92" s="7"/>
    </row>
    <row r="93" spans="2:19" s="17" customFormat="1" ht="15.75">
      <c r="B93" s="16"/>
      <c r="C93" s="116" t="s">
        <v>58</v>
      </c>
      <c r="D93" s="116"/>
      <c r="E93" s="116"/>
      <c r="F93" s="116"/>
      <c r="G93" s="116"/>
      <c r="H93" s="45">
        <v>690</v>
      </c>
      <c r="I93" s="117">
        <f>SUM(I77:M79,I89:M92)</f>
        <v>754</v>
      </c>
      <c r="J93" s="117"/>
      <c r="K93" s="117"/>
      <c r="L93" s="117"/>
      <c r="M93" s="117"/>
      <c r="N93" s="117">
        <f>SUM(N77:R79,N89:R92)</f>
        <v>294</v>
      </c>
      <c r="O93" s="117"/>
      <c r="P93" s="117"/>
      <c r="Q93" s="117"/>
      <c r="R93" s="117"/>
      <c r="S93" s="16"/>
    </row>
    <row r="94" spans="2:19" s="17" customFormat="1" ht="15.75">
      <c r="B94" s="16"/>
      <c r="C94" s="116" t="s">
        <v>32</v>
      </c>
      <c r="D94" s="116"/>
      <c r="E94" s="116"/>
      <c r="F94" s="116"/>
      <c r="G94" s="116"/>
      <c r="H94" s="45">
        <v>700</v>
      </c>
      <c r="I94" s="117">
        <f>I67+I75+I93</f>
        <v>2744</v>
      </c>
      <c r="J94" s="117"/>
      <c r="K94" s="117"/>
      <c r="L94" s="117"/>
      <c r="M94" s="117"/>
      <c r="N94" s="117">
        <f>N67+N75+N93</f>
        <v>1448</v>
      </c>
      <c r="O94" s="117"/>
      <c r="P94" s="117"/>
      <c r="Q94" s="117"/>
      <c r="R94" s="117"/>
      <c r="S94" s="16"/>
    </row>
    <row r="95" spans="2:19" ht="15.75" customHeight="1">
      <c r="B95" s="7"/>
      <c r="C95" s="7"/>
      <c r="D95" s="7"/>
      <c r="E95" s="7"/>
      <c r="F95" s="7"/>
      <c r="G95" s="7"/>
      <c r="H95" s="7"/>
      <c r="I95" s="7"/>
      <c r="J95" s="7"/>
      <c r="K95" s="7"/>
      <c r="L95" s="7"/>
      <c r="M95" s="7"/>
      <c r="N95" s="7"/>
      <c r="O95" s="7"/>
      <c r="P95" s="7"/>
      <c r="Q95" s="7"/>
      <c r="R95" s="7"/>
      <c r="S95" s="7"/>
    </row>
    <row r="96" spans="2:19" ht="6" customHeight="1">
      <c r="B96" s="7"/>
      <c r="C96" s="7"/>
      <c r="D96" s="7"/>
      <c r="E96" s="7"/>
      <c r="F96" s="7"/>
      <c r="G96" s="7"/>
      <c r="H96" s="7"/>
      <c r="I96" s="7"/>
      <c r="J96" s="7"/>
      <c r="K96" s="7"/>
      <c r="L96" s="7"/>
      <c r="M96" s="7"/>
      <c r="N96" s="7"/>
      <c r="O96" s="7"/>
      <c r="P96" s="7"/>
      <c r="Q96" s="7"/>
      <c r="R96" s="7"/>
      <c r="S96" s="7"/>
    </row>
  </sheetData>
  <sheetProtection/>
  <mergeCells count="252">
    <mergeCell ref="N56:R56"/>
    <mergeCell ref="C2:R2"/>
    <mergeCell ref="F11:R11"/>
    <mergeCell ref="F12:R12"/>
    <mergeCell ref="F8:R8"/>
    <mergeCell ref="C6:E6"/>
    <mergeCell ref="C12:E12"/>
    <mergeCell ref="F7:R7"/>
    <mergeCell ref="C8:E8"/>
    <mergeCell ref="C11:E11"/>
    <mergeCell ref="U3:W3"/>
    <mergeCell ref="U4:W6"/>
    <mergeCell ref="C5:H5"/>
    <mergeCell ref="J18:L18"/>
    <mergeCell ref="H18:H19"/>
    <mergeCell ref="C7:E7"/>
    <mergeCell ref="N14:R14"/>
    <mergeCell ref="N16:R16"/>
    <mergeCell ref="F9:R9"/>
    <mergeCell ref="G4:I4"/>
    <mergeCell ref="I14:M14"/>
    <mergeCell ref="I16:M16"/>
    <mergeCell ref="C9:E9"/>
    <mergeCell ref="C10:E10"/>
    <mergeCell ref="O18:Q18"/>
    <mergeCell ref="N19:R19"/>
    <mergeCell ref="F10:R10"/>
    <mergeCell ref="I15:M15"/>
    <mergeCell ref="N22:R22"/>
    <mergeCell ref="I21:M21"/>
    <mergeCell ref="N21:R21"/>
    <mergeCell ref="C18:G19"/>
    <mergeCell ref="C20:G20"/>
    <mergeCell ref="N20:R20"/>
    <mergeCell ref="I22:M22"/>
    <mergeCell ref="C21:G21"/>
    <mergeCell ref="I20:M20"/>
    <mergeCell ref="C3:R3"/>
    <mergeCell ref="N25:R25"/>
    <mergeCell ref="N15:R15"/>
    <mergeCell ref="N23:R23"/>
    <mergeCell ref="N24:R24"/>
    <mergeCell ref="C23:G23"/>
    <mergeCell ref="C24:G24"/>
    <mergeCell ref="I24:M24"/>
    <mergeCell ref="C22:G22"/>
    <mergeCell ref="I23:M23"/>
    <mergeCell ref="I26:M26"/>
    <mergeCell ref="N26:R26"/>
    <mergeCell ref="N27:R27"/>
    <mergeCell ref="I27:M27"/>
    <mergeCell ref="C26:G26"/>
    <mergeCell ref="C27:G27"/>
    <mergeCell ref="C25:G25"/>
    <mergeCell ref="I25:M25"/>
    <mergeCell ref="C30:G30"/>
    <mergeCell ref="I30:M30"/>
    <mergeCell ref="N30:R30"/>
    <mergeCell ref="N28:R28"/>
    <mergeCell ref="C28:G28"/>
    <mergeCell ref="I28:M28"/>
    <mergeCell ref="C29:G29"/>
    <mergeCell ref="I29:M29"/>
    <mergeCell ref="N29:R29"/>
    <mergeCell ref="C31:G31"/>
    <mergeCell ref="I31:M31"/>
    <mergeCell ref="N31:R31"/>
    <mergeCell ref="C32:G32"/>
    <mergeCell ref="I32:M32"/>
    <mergeCell ref="N32:R32"/>
    <mergeCell ref="C33:G33"/>
    <mergeCell ref="I33:M33"/>
    <mergeCell ref="N33:R33"/>
    <mergeCell ref="C34:G34"/>
    <mergeCell ref="I34:M34"/>
    <mergeCell ref="N34:R34"/>
    <mergeCell ref="C35:G35"/>
    <mergeCell ref="I35:M35"/>
    <mergeCell ref="N35:R35"/>
    <mergeCell ref="C36:G36"/>
    <mergeCell ref="I36:M36"/>
    <mergeCell ref="N36:R36"/>
    <mergeCell ref="C43:G43"/>
    <mergeCell ref="I43:M43"/>
    <mergeCell ref="N43:R43"/>
    <mergeCell ref="C42:G42"/>
    <mergeCell ref="C37:G37"/>
    <mergeCell ref="I37:M37"/>
    <mergeCell ref="N37:R37"/>
    <mergeCell ref="C38:G38"/>
    <mergeCell ref="I38:M38"/>
    <mergeCell ref="N38:R38"/>
    <mergeCell ref="C40:G40"/>
    <mergeCell ref="I40:M40"/>
    <mergeCell ref="I42:M42"/>
    <mergeCell ref="N42:R42"/>
    <mergeCell ref="C45:G45"/>
    <mergeCell ref="N40:R40"/>
    <mergeCell ref="C41:G41"/>
    <mergeCell ref="I41:M41"/>
    <mergeCell ref="N41:R41"/>
    <mergeCell ref="C44:G44"/>
    <mergeCell ref="C48:G48"/>
    <mergeCell ref="I48:M48"/>
    <mergeCell ref="N48:R48"/>
    <mergeCell ref="I46:M46"/>
    <mergeCell ref="I49:M49"/>
    <mergeCell ref="C39:G39"/>
    <mergeCell ref="I39:M39"/>
    <mergeCell ref="N39:R39"/>
    <mergeCell ref="N44:R44"/>
    <mergeCell ref="N49:R49"/>
    <mergeCell ref="C52:G52"/>
    <mergeCell ref="C50:G50"/>
    <mergeCell ref="I50:M50"/>
    <mergeCell ref="C49:G49"/>
    <mergeCell ref="N50:R50"/>
    <mergeCell ref="N57:R57"/>
    <mergeCell ref="N51:R51"/>
    <mergeCell ref="C54:N54"/>
    <mergeCell ref="I52:M52"/>
    <mergeCell ref="C51:G51"/>
    <mergeCell ref="N52:R52"/>
    <mergeCell ref="I51:M51"/>
    <mergeCell ref="N60:R60"/>
    <mergeCell ref="C58:G58"/>
    <mergeCell ref="I58:M58"/>
    <mergeCell ref="N58:R58"/>
    <mergeCell ref="C59:G59"/>
    <mergeCell ref="I59:M59"/>
    <mergeCell ref="N59:R59"/>
    <mergeCell ref="C55:G56"/>
    <mergeCell ref="H55:H56"/>
    <mergeCell ref="C60:G60"/>
    <mergeCell ref="I60:M60"/>
    <mergeCell ref="C57:G57"/>
    <mergeCell ref="I57:M57"/>
    <mergeCell ref="J55:L55"/>
    <mergeCell ref="I56:M56"/>
    <mergeCell ref="O55:Q55"/>
    <mergeCell ref="C61:G61"/>
    <mergeCell ref="I61:M61"/>
    <mergeCell ref="N61:R61"/>
    <mergeCell ref="C63:G63"/>
    <mergeCell ref="I63:M63"/>
    <mergeCell ref="N63:R63"/>
    <mergeCell ref="C62:G62"/>
    <mergeCell ref="I62:M62"/>
    <mergeCell ref="N62:R62"/>
    <mergeCell ref="C64:G64"/>
    <mergeCell ref="I64:M64"/>
    <mergeCell ref="N64:R64"/>
    <mergeCell ref="C65:G65"/>
    <mergeCell ref="I65:M65"/>
    <mergeCell ref="N65:R65"/>
    <mergeCell ref="C66:G66"/>
    <mergeCell ref="I66:M66"/>
    <mergeCell ref="N66:R66"/>
    <mergeCell ref="C67:G67"/>
    <mergeCell ref="I67:M67"/>
    <mergeCell ref="N67:R67"/>
    <mergeCell ref="C68:G68"/>
    <mergeCell ref="I68:M68"/>
    <mergeCell ref="N68:R68"/>
    <mergeCell ref="C69:G69"/>
    <mergeCell ref="I69:M69"/>
    <mergeCell ref="N69:R69"/>
    <mergeCell ref="C70:G70"/>
    <mergeCell ref="I70:M70"/>
    <mergeCell ref="N70:R70"/>
    <mergeCell ref="C71:G71"/>
    <mergeCell ref="I71:M71"/>
    <mergeCell ref="N71:R71"/>
    <mergeCell ref="C72:G72"/>
    <mergeCell ref="I72:M72"/>
    <mergeCell ref="N72:R72"/>
    <mergeCell ref="C73:G73"/>
    <mergeCell ref="I73:M73"/>
    <mergeCell ref="N73:R73"/>
    <mergeCell ref="C74:G74"/>
    <mergeCell ref="I74:M74"/>
    <mergeCell ref="N74:R74"/>
    <mergeCell ref="C75:G75"/>
    <mergeCell ref="I75:M75"/>
    <mergeCell ref="N75:R75"/>
    <mergeCell ref="C76:G76"/>
    <mergeCell ref="I76:M76"/>
    <mergeCell ref="N76:R76"/>
    <mergeCell ref="C77:G77"/>
    <mergeCell ref="I77:M77"/>
    <mergeCell ref="N77:R77"/>
    <mergeCell ref="C78:G78"/>
    <mergeCell ref="I78:M78"/>
    <mergeCell ref="N78:R78"/>
    <mergeCell ref="C79:G79"/>
    <mergeCell ref="I79:M79"/>
    <mergeCell ref="N79:R79"/>
    <mergeCell ref="C80:G80"/>
    <mergeCell ref="I80:M80"/>
    <mergeCell ref="N80:R80"/>
    <mergeCell ref="C81:G81"/>
    <mergeCell ref="I81:M81"/>
    <mergeCell ref="N81:R81"/>
    <mergeCell ref="C82:G82"/>
    <mergeCell ref="I82:M82"/>
    <mergeCell ref="N82:R82"/>
    <mergeCell ref="C83:G83"/>
    <mergeCell ref="I83:M83"/>
    <mergeCell ref="N83:R83"/>
    <mergeCell ref="C84:G84"/>
    <mergeCell ref="I84:M84"/>
    <mergeCell ref="N84:R84"/>
    <mergeCell ref="C85:G85"/>
    <mergeCell ref="I85:M85"/>
    <mergeCell ref="N85:R85"/>
    <mergeCell ref="C86:G86"/>
    <mergeCell ref="I86:M86"/>
    <mergeCell ref="N86:R86"/>
    <mergeCell ref="C87:G87"/>
    <mergeCell ref="I87:M87"/>
    <mergeCell ref="N87:R87"/>
    <mergeCell ref="C88:G88"/>
    <mergeCell ref="I88:M88"/>
    <mergeCell ref="N88:R88"/>
    <mergeCell ref="C89:G89"/>
    <mergeCell ref="I89:M89"/>
    <mergeCell ref="N89:R89"/>
    <mergeCell ref="C92:G92"/>
    <mergeCell ref="I92:M92"/>
    <mergeCell ref="N92:R92"/>
    <mergeCell ref="C91:G91"/>
    <mergeCell ref="C90:G90"/>
    <mergeCell ref="I90:M90"/>
    <mergeCell ref="N90:R90"/>
    <mergeCell ref="I91:M91"/>
    <mergeCell ref="N91:R91"/>
    <mergeCell ref="C93:G93"/>
    <mergeCell ref="I93:M93"/>
    <mergeCell ref="N93:R93"/>
    <mergeCell ref="C94:G94"/>
    <mergeCell ref="I94:M94"/>
    <mergeCell ref="N94:R94"/>
    <mergeCell ref="F6:R6"/>
    <mergeCell ref="I19:M19"/>
    <mergeCell ref="I45:M45"/>
    <mergeCell ref="N45:R45"/>
    <mergeCell ref="C47:G47"/>
    <mergeCell ref="I47:M47"/>
    <mergeCell ref="C46:G46"/>
    <mergeCell ref="N46:R46"/>
    <mergeCell ref="N47:R47"/>
    <mergeCell ref="I44:M44"/>
  </mergeCells>
  <printOptions/>
  <pageMargins left="0.7086614173228347" right="0.7086614173228347" top="0.5118110236220472" bottom="0.31496062992125984" header="0.2755905511811024" footer="0.2755905511811024"/>
  <pageSetup blackAndWhite="1" horizontalDpi="600" verticalDpi="600" orientation="portrait" paperSize="9" scale="89" r:id="rId3"/>
  <rowBreaks count="1" manualBreakCount="1">
    <brk id="53" min="2" max="17" man="1"/>
  </rowBreaks>
  <legacyDrawing r:id="rId2"/>
</worksheet>
</file>

<file path=xl/worksheets/sheet2.xml><?xml version="1.0" encoding="utf-8"?>
<worksheet xmlns="http://schemas.openxmlformats.org/spreadsheetml/2006/main" xmlns:r="http://schemas.openxmlformats.org/officeDocument/2006/relationships">
  <sheetPr codeName="Лист2">
    <tabColor indexed="40"/>
  </sheetPr>
  <dimension ref="B1:AC59"/>
  <sheetViews>
    <sheetView view="pageBreakPreview" zoomScaleSheetLayoutView="100" workbookViewId="0" topLeftCell="A1">
      <selection activeCell="X15" sqref="X15"/>
    </sheetView>
  </sheetViews>
  <sheetFormatPr defaultColWidth="9.140625" defaultRowHeight="15"/>
  <cols>
    <col min="1" max="2" width="0.85546875" style="28" customWidth="1"/>
    <col min="3" max="4" width="9.8515625" style="28" customWidth="1"/>
    <col min="5" max="5" width="15.7109375" style="28" customWidth="1"/>
    <col min="6" max="6" width="11.8515625" style="28" customWidth="1"/>
    <col min="7" max="8" width="2.00390625" style="28" customWidth="1"/>
    <col min="9" max="9" width="6.7109375" style="28" customWidth="1"/>
    <col min="10" max="10" width="2.8515625" style="28" customWidth="1"/>
    <col min="11" max="11" width="4.7109375" style="28" customWidth="1"/>
    <col min="12" max="12" width="3.421875" style="28" customWidth="1"/>
    <col min="13" max="13" width="1.28515625" style="41" customWidth="1"/>
    <col min="14" max="14" width="8.28125" style="28" customWidth="1"/>
    <col min="15" max="15" width="2.8515625" style="28" customWidth="1"/>
    <col min="16" max="16" width="4.7109375" style="28" customWidth="1"/>
    <col min="17" max="17" width="3.421875" style="28" customWidth="1"/>
    <col min="18" max="18" width="1.421875" style="28" customWidth="1"/>
    <col min="19" max="19" width="8.28125" style="28" customWidth="1"/>
    <col min="20" max="21" width="0.85546875" style="28" customWidth="1"/>
    <col min="22" max="22" width="4.140625" style="28" customWidth="1"/>
    <col min="23" max="16384" width="9.140625" style="28" customWidth="1"/>
  </cols>
  <sheetData>
    <row r="1" s="1" customFormat="1" ht="6" customHeight="1">
      <c r="M1" s="32"/>
    </row>
    <row r="2" spans="2:20" s="1" customFormat="1" ht="6" customHeight="1">
      <c r="B2" s="2"/>
      <c r="C2" s="3"/>
      <c r="D2" s="3"/>
      <c r="E2" s="3"/>
      <c r="F2" s="3"/>
      <c r="G2" s="3"/>
      <c r="H2" s="3"/>
      <c r="I2" s="4"/>
      <c r="J2" s="2"/>
      <c r="K2" s="2"/>
      <c r="L2" s="2"/>
      <c r="M2" s="38"/>
      <c r="N2" s="2"/>
      <c r="O2" s="2"/>
      <c r="P2" s="2"/>
      <c r="Q2" s="2"/>
      <c r="R2" s="2"/>
      <c r="S2" s="2"/>
      <c r="T2" s="2"/>
    </row>
    <row r="3" spans="2:20" s="1" customFormat="1" ht="29.25" customHeight="1">
      <c r="B3" s="2"/>
      <c r="C3" s="184" t="s">
        <v>79</v>
      </c>
      <c r="D3" s="184"/>
      <c r="E3" s="184"/>
      <c r="F3" s="184"/>
      <c r="G3" s="184"/>
      <c r="H3" s="184"/>
      <c r="I3" s="184"/>
      <c r="J3" s="184"/>
      <c r="K3" s="184"/>
      <c r="L3" s="184"/>
      <c r="M3" s="184"/>
      <c r="N3" s="184"/>
      <c r="O3" s="184"/>
      <c r="P3" s="184"/>
      <c r="Q3" s="184"/>
      <c r="R3" s="184"/>
      <c r="S3" s="184"/>
      <c r="T3" s="2"/>
    </row>
    <row r="4" spans="2:20" s="20" customFormat="1" ht="15" customHeight="1">
      <c r="B4" s="21"/>
      <c r="C4" s="33"/>
      <c r="D4" s="33"/>
      <c r="E4" s="34" t="s">
        <v>80</v>
      </c>
      <c r="F4" s="35" t="s">
        <v>220</v>
      </c>
      <c r="G4" s="36" t="s">
        <v>116</v>
      </c>
      <c r="H4" s="254" t="s">
        <v>221</v>
      </c>
      <c r="I4" s="254"/>
      <c r="J4" s="253" t="str">
        <f>'прил 1'!I19</f>
        <v>2017г.</v>
      </c>
      <c r="K4" s="253"/>
      <c r="L4" s="253"/>
      <c r="M4" s="253"/>
      <c r="N4" s="253"/>
      <c r="O4" s="33"/>
      <c r="P4" s="37"/>
      <c r="Q4" s="37"/>
      <c r="R4" s="37"/>
      <c r="S4" s="37"/>
      <c r="T4" s="21"/>
    </row>
    <row r="5" spans="2:20" s="20" customFormat="1" ht="13.5">
      <c r="B5" s="21"/>
      <c r="C5" s="255"/>
      <c r="D5" s="256"/>
      <c r="E5" s="256"/>
      <c r="F5" s="256"/>
      <c r="G5" s="256"/>
      <c r="H5" s="256"/>
      <c r="I5" s="256"/>
      <c r="J5" s="21"/>
      <c r="K5" s="21"/>
      <c r="L5" s="21"/>
      <c r="M5" s="39"/>
      <c r="N5" s="21"/>
      <c r="O5" s="21"/>
      <c r="P5" s="21"/>
      <c r="Q5" s="21"/>
      <c r="R5" s="21"/>
      <c r="S5" s="21"/>
      <c r="T5" s="21"/>
    </row>
    <row r="6" spans="2:20" s="20" customFormat="1" ht="15" customHeight="1">
      <c r="B6" s="21"/>
      <c r="C6" s="200" t="s">
        <v>1</v>
      </c>
      <c r="D6" s="201"/>
      <c r="E6" s="202"/>
      <c r="F6" s="200" t="str">
        <f>IF('прил 1'!F6=0," ",'прил 1'!F6)</f>
        <v>ОАО "Автопарк № 4"</v>
      </c>
      <c r="G6" s="201"/>
      <c r="H6" s="201"/>
      <c r="I6" s="201"/>
      <c r="J6" s="201"/>
      <c r="K6" s="201"/>
      <c r="L6" s="201"/>
      <c r="M6" s="201"/>
      <c r="N6" s="201"/>
      <c r="O6" s="201"/>
      <c r="P6" s="201"/>
      <c r="Q6" s="201"/>
      <c r="R6" s="201"/>
      <c r="S6" s="202"/>
      <c r="T6" s="21"/>
    </row>
    <row r="7" spans="2:20" s="20" customFormat="1" ht="15" customHeight="1">
      <c r="B7" s="21"/>
      <c r="C7" s="200" t="s">
        <v>2</v>
      </c>
      <c r="D7" s="201"/>
      <c r="E7" s="202"/>
      <c r="F7" s="200">
        <f>IF('прил 1'!F7=0," ",'прил 1'!F7)</f>
        <v>700016748</v>
      </c>
      <c r="G7" s="201"/>
      <c r="H7" s="201"/>
      <c r="I7" s="201"/>
      <c r="J7" s="201"/>
      <c r="K7" s="201"/>
      <c r="L7" s="201"/>
      <c r="M7" s="201"/>
      <c r="N7" s="201"/>
      <c r="O7" s="201"/>
      <c r="P7" s="201"/>
      <c r="Q7" s="201"/>
      <c r="R7" s="201"/>
      <c r="S7" s="202"/>
      <c r="T7" s="21"/>
    </row>
    <row r="8" spans="2:20" s="20" customFormat="1" ht="15" customHeight="1">
      <c r="B8" s="21"/>
      <c r="C8" s="200" t="s">
        <v>3</v>
      </c>
      <c r="D8" s="201"/>
      <c r="E8" s="202"/>
      <c r="F8" s="200" t="str">
        <f>IF('прил 1'!F8=0," ",'прил 1'!F8)</f>
        <v>Деятельность грузового автомобильного транспорта</v>
      </c>
      <c r="G8" s="201"/>
      <c r="H8" s="201"/>
      <c r="I8" s="201"/>
      <c r="J8" s="201"/>
      <c r="K8" s="201"/>
      <c r="L8" s="201"/>
      <c r="M8" s="201"/>
      <c r="N8" s="201"/>
      <c r="O8" s="201"/>
      <c r="P8" s="201"/>
      <c r="Q8" s="201"/>
      <c r="R8" s="201"/>
      <c r="S8" s="202"/>
      <c r="T8" s="21"/>
    </row>
    <row r="9" spans="2:20" s="20" customFormat="1" ht="15" customHeight="1">
      <c r="B9" s="21"/>
      <c r="C9" s="200" t="s">
        <v>4</v>
      </c>
      <c r="D9" s="201"/>
      <c r="E9" s="202"/>
      <c r="F9" s="200" t="str">
        <f>IF('прил 1'!F9=0," ",'прил 1'!F9)</f>
        <v>Открытое акционерное общество</v>
      </c>
      <c r="G9" s="201"/>
      <c r="H9" s="201"/>
      <c r="I9" s="201"/>
      <c r="J9" s="201"/>
      <c r="K9" s="201"/>
      <c r="L9" s="201"/>
      <c r="M9" s="201"/>
      <c r="N9" s="201"/>
      <c r="O9" s="201"/>
      <c r="P9" s="201"/>
      <c r="Q9" s="201"/>
      <c r="R9" s="201"/>
      <c r="S9" s="202"/>
      <c r="T9" s="21"/>
    </row>
    <row r="10" spans="2:20" s="20" customFormat="1" ht="15" customHeight="1">
      <c r="B10" s="21"/>
      <c r="C10" s="200" t="s">
        <v>5</v>
      </c>
      <c r="D10" s="201"/>
      <c r="E10" s="202"/>
      <c r="F10" s="200" t="str">
        <f>IF('прил 1'!F10=0," ",'прил 1'!F10)</f>
        <v>Юридическое лицо без ведомственной подчиненности</v>
      </c>
      <c r="G10" s="201"/>
      <c r="H10" s="201"/>
      <c r="I10" s="201"/>
      <c r="J10" s="201"/>
      <c r="K10" s="201"/>
      <c r="L10" s="201"/>
      <c r="M10" s="201"/>
      <c r="N10" s="201"/>
      <c r="O10" s="201"/>
      <c r="P10" s="201"/>
      <c r="Q10" s="201"/>
      <c r="R10" s="201"/>
      <c r="S10" s="202"/>
      <c r="T10" s="21"/>
    </row>
    <row r="11" spans="2:20" s="20" customFormat="1" ht="15" customHeight="1">
      <c r="B11" s="21"/>
      <c r="C11" s="200" t="s">
        <v>6</v>
      </c>
      <c r="D11" s="201"/>
      <c r="E11" s="202"/>
      <c r="F11" s="200" t="str">
        <f>IF('прил 1'!F11=0," ",'прил 1'!F11)</f>
        <v>тыс.руб.</v>
      </c>
      <c r="G11" s="201"/>
      <c r="H11" s="201"/>
      <c r="I11" s="201"/>
      <c r="J11" s="201"/>
      <c r="K11" s="201"/>
      <c r="L11" s="201"/>
      <c r="M11" s="201"/>
      <c r="N11" s="201"/>
      <c r="O11" s="201"/>
      <c r="P11" s="201"/>
      <c r="Q11" s="201"/>
      <c r="R11" s="201"/>
      <c r="S11" s="202"/>
      <c r="T11" s="21"/>
    </row>
    <row r="12" spans="2:20" s="20" customFormat="1" ht="13.5">
      <c r="B12" s="21"/>
      <c r="C12" s="200" t="s">
        <v>7</v>
      </c>
      <c r="D12" s="201"/>
      <c r="E12" s="202"/>
      <c r="F12" s="200" t="str">
        <f>IF('прил 1'!F12=0," ",'прил 1'!F12)</f>
        <v>212011, г. Могилев, ул. Калужская, 13</v>
      </c>
      <c r="G12" s="201"/>
      <c r="H12" s="201"/>
      <c r="I12" s="201"/>
      <c r="J12" s="201"/>
      <c r="K12" s="201"/>
      <c r="L12" s="201"/>
      <c r="M12" s="201"/>
      <c r="N12" s="201"/>
      <c r="O12" s="201"/>
      <c r="P12" s="201"/>
      <c r="Q12" s="201"/>
      <c r="R12" s="201"/>
      <c r="S12" s="202"/>
      <c r="T12" s="21"/>
    </row>
    <row r="13" spans="2:20" s="1" customFormat="1" ht="15">
      <c r="B13" s="2"/>
      <c r="C13" s="2"/>
      <c r="D13" s="2"/>
      <c r="E13" s="2"/>
      <c r="F13" s="2"/>
      <c r="G13" s="2"/>
      <c r="H13" s="2"/>
      <c r="I13" s="2"/>
      <c r="J13" s="2"/>
      <c r="K13" s="2"/>
      <c r="L13" s="2"/>
      <c r="M13" s="38"/>
      <c r="N13" s="2"/>
      <c r="O13" s="2"/>
      <c r="P13" s="2"/>
      <c r="Q13" s="2"/>
      <c r="R13" s="2"/>
      <c r="S13" s="2"/>
      <c r="T13" s="2"/>
    </row>
    <row r="14" spans="2:20" s="20" customFormat="1" ht="27">
      <c r="B14" s="21"/>
      <c r="C14" s="244" t="s">
        <v>81</v>
      </c>
      <c r="D14" s="245"/>
      <c r="E14" s="245"/>
      <c r="F14" s="245"/>
      <c r="G14" s="245"/>
      <c r="H14" s="246"/>
      <c r="I14" s="257" t="s">
        <v>12</v>
      </c>
      <c r="J14" s="48" t="s">
        <v>82</v>
      </c>
      <c r="K14" s="209" t="str">
        <f>F4</f>
        <v>январь</v>
      </c>
      <c r="L14" s="209"/>
      <c r="M14" s="49" t="s">
        <v>116</v>
      </c>
      <c r="N14" s="50" t="str">
        <f>H4</f>
        <v>декабрь</v>
      </c>
      <c r="O14" s="48" t="s">
        <v>82</v>
      </c>
      <c r="P14" s="209" t="str">
        <f>F4</f>
        <v>январь</v>
      </c>
      <c r="Q14" s="209"/>
      <c r="R14" s="51" t="s">
        <v>116</v>
      </c>
      <c r="S14" s="52" t="str">
        <f>H4</f>
        <v>декабрь</v>
      </c>
      <c r="T14" s="21"/>
    </row>
    <row r="15" spans="2:20" s="20" customFormat="1" ht="13.5">
      <c r="B15" s="21"/>
      <c r="C15" s="247"/>
      <c r="D15" s="248"/>
      <c r="E15" s="248"/>
      <c r="F15" s="248"/>
      <c r="G15" s="248"/>
      <c r="H15" s="249"/>
      <c r="I15" s="258"/>
      <c r="J15" s="210" t="str">
        <f>J4</f>
        <v>2017г.</v>
      </c>
      <c r="K15" s="211"/>
      <c r="L15" s="211"/>
      <c r="M15" s="211"/>
      <c r="N15" s="211"/>
      <c r="O15" s="210" t="s">
        <v>225</v>
      </c>
      <c r="P15" s="211"/>
      <c r="Q15" s="211"/>
      <c r="R15" s="211"/>
      <c r="S15" s="212"/>
      <c r="T15" s="21"/>
    </row>
    <row r="16" spans="2:20" s="20" customFormat="1" ht="13.5">
      <c r="B16" s="21"/>
      <c r="C16" s="250">
        <v>1</v>
      </c>
      <c r="D16" s="251"/>
      <c r="E16" s="251"/>
      <c r="F16" s="251"/>
      <c r="G16" s="251"/>
      <c r="H16" s="252"/>
      <c r="I16" s="22">
        <v>2</v>
      </c>
      <c r="J16" s="250">
        <v>3</v>
      </c>
      <c r="K16" s="251"/>
      <c r="L16" s="251"/>
      <c r="M16" s="251"/>
      <c r="N16" s="252"/>
      <c r="O16" s="250">
        <v>4</v>
      </c>
      <c r="P16" s="251"/>
      <c r="Q16" s="251"/>
      <c r="R16" s="251"/>
      <c r="S16" s="252"/>
      <c r="T16" s="21"/>
    </row>
    <row r="17" spans="2:20" s="20" customFormat="1" ht="13.5">
      <c r="B17" s="21"/>
      <c r="C17" s="217" t="s">
        <v>83</v>
      </c>
      <c r="D17" s="218"/>
      <c r="E17" s="218"/>
      <c r="F17" s="218"/>
      <c r="G17" s="218"/>
      <c r="H17" s="219"/>
      <c r="I17" s="23" t="s">
        <v>84</v>
      </c>
      <c r="J17" s="220">
        <v>3165</v>
      </c>
      <c r="K17" s="221"/>
      <c r="L17" s="221"/>
      <c r="M17" s="221"/>
      <c r="N17" s="222"/>
      <c r="O17" s="220">
        <v>3126</v>
      </c>
      <c r="P17" s="221"/>
      <c r="Q17" s="221"/>
      <c r="R17" s="221"/>
      <c r="S17" s="222"/>
      <c r="T17" s="21"/>
    </row>
    <row r="18" spans="2:20" s="20" customFormat="1" ht="27" customHeight="1">
      <c r="B18" s="21"/>
      <c r="C18" s="200" t="s">
        <v>85</v>
      </c>
      <c r="D18" s="201"/>
      <c r="E18" s="201"/>
      <c r="F18" s="201"/>
      <c r="G18" s="201"/>
      <c r="H18" s="202"/>
      <c r="I18" s="24" t="s">
        <v>86</v>
      </c>
      <c r="J18" s="206">
        <v>3046</v>
      </c>
      <c r="K18" s="207"/>
      <c r="L18" s="207"/>
      <c r="M18" s="207"/>
      <c r="N18" s="208"/>
      <c r="O18" s="206">
        <v>2724</v>
      </c>
      <c r="P18" s="207"/>
      <c r="Q18" s="207"/>
      <c r="R18" s="207"/>
      <c r="S18" s="208"/>
      <c r="T18" s="21"/>
    </row>
    <row r="19" spans="2:20" s="20" customFormat="1" ht="13.5">
      <c r="B19" s="21"/>
      <c r="C19" s="200" t="s">
        <v>198</v>
      </c>
      <c r="D19" s="201"/>
      <c r="E19" s="201"/>
      <c r="F19" s="201"/>
      <c r="G19" s="201"/>
      <c r="H19" s="202"/>
      <c r="I19" s="24" t="s">
        <v>87</v>
      </c>
      <c r="J19" s="203">
        <f>J17-J18</f>
        <v>119</v>
      </c>
      <c r="K19" s="204"/>
      <c r="L19" s="204"/>
      <c r="M19" s="204"/>
      <c r="N19" s="205"/>
      <c r="O19" s="203">
        <f>O17-O18</f>
        <v>402</v>
      </c>
      <c r="P19" s="204"/>
      <c r="Q19" s="204"/>
      <c r="R19" s="204"/>
      <c r="S19" s="205"/>
      <c r="T19" s="21"/>
    </row>
    <row r="20" spans="2:20" s="20" customFormat="1" ht="13.5">
      <c r="B20" s="21"/>
      <c r="C20" s="200" t="s">
        <v>88</v>
      </c>
      <c r="D20" s="201"/>
      <c r="E20" s="201"/>
      <c r="F20" s="201"/>
      <c r="G20" s="201"/>
      <c r="H20" s="202"/>
      <c r="I20" s="24" t="s">
        <v>89</v>
      </c>
      <c r="J20" s="206">
        <v>399</v>
      </c>
      <c r="K20" s="207"/>
      <c r="L20" s="207"/>
      <c r="M20" s="207"/>
      <c r="N20" s="208"/>
      <c r="O20" s="206">
        <v>395</v>
      </c>
      <c r="P20" s="207"/>
      <c r="Q20" s="207"/>
      <c r="R20" s="207"/>
      <c r="S20" s="208"/>
      <c r="T20" s="21"/>
    </row>
    <row r="21" spans="2:20" s="20" customFormat="1" ht="13.5">
      <c r="B21" s="21"/>
      <c r="C21" s="200" t="s">
        <v>90</v>
      </c>
      <c r="D21" s="201"/>
      <c r="E21" s="201"/>
      <c r="F21" s="201"/>
      <c r="G21" s="201"/>
      <c r="H21" s="202"/>
      <c r="I21" s="24" t="s">
        <v>91</v>
      </c>
      <c r="J21" s="206">
        <v>0</v>
      </c>
      <c r="K21" s="207"/>
      <c r="L21" s="207"/>
      <c r="M21" s="207"/>
      <c r="N21" s="208"/>
      <c r="O21" s="206">
        <v>0</v>
      </c>
      <c r="P21" s="207"/>
      <c r="Q21" s="207"/>
      <c r="R21" s="207"/>
      <c r="S21" s="208"/>
      <c r="T21" s="21"/>
    </row>
    <row r="22" spans="2:20" s="20" customFormat="1" ht="27" customHeight="1">
      <c r="B22" s="21"/>
      <c r="C22" s="200" t="s">
        <v>199</v>
      </c>
      <c r="D22" s="201"/>
      <c r="E22" s="201"/>
      <c r="F22" s="201"/>
      <c r="G22" s="201"/>
      <c r="H22" s="202"/>
      <c r="I22" s="24" t="s">
        <v>92</v>
      </c>
      <c r="J22" s="203">
        <f>J19-J20-J21</f>
        <v>-280</v>
      </c>
      <c r="K22" s="204"/>
      <c r="L22" s="204"/>
      <c r="M22" s="204"/>
      <c r="N22" s="205"/>
      <c r="O22" s="203">
        <f>O19-O20-O21</f>
        <v>7</v>
      </c>
      <c r="P22" s="204"/>
      <c r="Q22" s="204"/>
      <c r="R22" s="204"/>
      <c r="S22" s="205"/>
      <c r="T22" s="21"/>
    </row>
    <row r="23" spans="2:20" s="20" customFormat="1" ht="13.5">
      <c r="B23" s="21"/>
      <c r="C23" s="200" t="s">
        <v>93</v>
      </c>
      <c r="D23" s="201"/>
      <c r="E23" s="201"/>
      <c r="F23" s="201"/>
      <c r="G23" s="201"/>
      <c r="H23" s="202"/>
      <c r="I23" s="24" t="s">
        <v>94</v>
      </c>
      <c r="J23" s="223">
        <v>759</v>
      </c>
      <c r="K23" s="224"/>
      <c r="L23" s="224"/>
      <c r="M23" s="224"/>
      <c r="N23" s="225"/>
      <c r="O23" s="223">
        <v>960</v>
      </c>
      <c r="P23" s="224"/>
      <c r="Q23" s="224"/>
      <c r="R23" s="224"/>
      <c r="S23" s="225"/>
      <c r="T23" s="21"/>
    </row>
    <row r="24" spans="2:20" s="20" customFormat="1" ht="13.5">
      <c r="B24" s="21"/>
      <c r="C24" s="200" t="s">
        <v>95</v>
      </c>
      <c r="D24" s="201"/>
      <c r="E24" s="201"/>
      <c r="F24" s="201"/>
      <c r="G24" s="201"/>
      <c r="H24" s="202"/>
      <c r="I24" s="24" t="s">
        <v>96</v>
      </c>
      <c r="J24" s="206">
        <v>761</v>
      </c>
      <c r="K24" s="207"/>
      <c r="L24" s="207"/>
      <c r="M24" s="207"/>
      <c r="N24" s="208"/>
      <c r="O24" s="206">
        <v>1033</v>
      </c>
      <c r="P24" s="207"/>
      <c r="Q24" s="207"/>
      <c r="R24" s="207"/>
      <c r="S24" s="208"/>
      <c r="T24" s="21"/>
    </row>
    <row r="25" spans="2:20" s="20" customFormat="1" ht="13.5">
      <c r="B25" s="21"/>
      <c r="C25" s="200" t="s">
        <v>200</v>
      </c>
      <c r="D25" s="201"/>
      <c r="E25" s="201"/>
      <c r="F25" s="201"/>
      <c r="G25" s="201"/>
      <c r="H25" s="202"/>
      <c r="I25" s="24" t="s">
        <v>97</v>
      </c>
      <c r="J25" s="203">
        <f>J22+J23-J24</f>
        <v>-282</v>
      </c>
      <c r="K25" s="204"/>
      <c r="L25" s="204"/>
      <c r="M25" s="204"/>
      <c r="N25" s="205"/>
      <c r="O25" s="203">
        <f>O22+O23-O24</f>
        <v>-66</v>
      </c>
      <c r="P25" s="204"/>
      <c r="Q25" s="204"/>
      <c r="R25" s="204"/>
      <c r="S25" s="205"/>
      <c r="T25" s="21"/>
    </row>
    <row r="26" spans="2:20" s="20" customFormat="1" ht="13.5">
      <c r="B26" s="21"/>
      <c r="C26" s="226" t="s">
        <v>98</v>
      </c>
      <c r="D26" s="227"/>
      <c r="E26" s="227"/>
      <c r="F26" s="227"/>
      <c r="G26" s="227"/>
      <c r="H26" s="228"/>
      <c r="I26" s="25">
        <v>100</v>
      </c>
      <c r="J26" s="213">
        <f>SUM(J28:N31)</f>
        <v>255</v>
      </c>
      <c r="K26" s="214"/>
      <c r="L26" s="214"/>
      <c r="M26" s="214"/>
      <c r="N26" s="215"/>
      <c r="O26" s="213">
        <f>SUM(O28:S31)</f>
        <v>28</v>
      </c>
      <c r="P26" s="214"/>
      <c r="Q26" s="214"/>
      <c r="R26" s="214"/>
      <c r="S26" s="215"/>
      <c r="T26" s="21"/>
    </row>
    <row r="27" spans="2:20" s="20" customFormat="1" ht="13.5">
      <c r="B27" s="21"/>
      <c r="C27" s="226" t="s">
        <v>61</v>
      </c>
      <c r="D27" s="227"/>
      <c r="E27" s="227"/>
      <c r="F27" s="227"/>
      <c r="G27" s="227"/>
      <c r="H27" s="227"/>
      <c r="I27" s="25"/>
      <c r="J27" s="214"/>
      <c r="K27" s="214"/>
      <c r="L27" s="214"/>
      <c r="M27" s="214"/>
      <c r="N27" s="214"/>
      <c r="O27" s="213"/>
      <c r="P27" s="214"/>
      <c r="Q27" s="214"/>
      <c r="R27" s="214"/>
      <c r="S27" s="215"/>
      <c r="T27" s="21"/>
    </row>
    <row r="28" spans="2:20" s="20" customFormat="1" ht="27" customHeight="1">
      <c r="B28" s="21"/>
      <c r="C28" s="217" t="s">
        <v>99</v>
      </c>
      <c r="D28" s="218"/>
      <c r="E28" s="218"/>
      <c r="F28" s="218"/>
      <c r="G28" s="218"/>
      <c r="H28" s="218"/>
      <c r="I28" s="26">
        <v>101</v>
      </c>
      <c r="J28" s="221">
        <v>255</v>
      </c>
      <c r="K28" s="221"/>
      <c r="L28" s="221"/>
      <c r="M28" s="221"/>
      <c r="N28" s="221"/>
      <c r="O28" s="220">
        <v>28</v>
      </c>
      <c r="P28" s="221"/>
      <c r="Q28" s="221"/>
      <c r="R28" s="221"/>
      <c r="S28" s="222"/>
      <c r="T28" s="21"/>
    </row>
    <row r="29" spans="2:20" s="20" customFormat="1" ht="27" customHeight="1">
      <c r="B29" s="21"/>
      <c r="C29" s="217" t="s">
        <v>197</v>
      </c>
      <c r="D29" s="218"/>
      <c r="E29" s="218"/>
      <c r="F29" s="218"/>
      <c r="G29" s="218"/>
      <c r="H29" s="219"/>
      <c r="I29" s="26">
        <v>102</v>
      </c>
      <c r="J29" s="220">
        <v>0</v>
      </c>
      <c r="K29" s="221"/>
      <c r="L29" s="221"/>
      <c r="M29" s="221"/>
      <c r="N29" s="222"/>
      <c r="O29" s="220">
        <v>0</v>
      </c>
      <c r="P29" s="221"/>
      <c r="Q29" s="221"/>
      <c r="R29" s="221"/>
      <c r="S29" s="222"/>
      <c r="T29" s="21"/>
    </row>
    <row r="30" spans="2:20" s="20" customFormat="1" ht="13.5">
      <c r="B30" s="21"/>
      <c r="C30" s="200" t="s">
        <v>100</v>
      </c>
      <c r="D30" s="201"/>
      <c r="E30" s="201"/>
      <c r="F30" s="201"/>
      <c r="G30" s="201"/>
      <c r="H30" s="202"/>
      <c r="I30" s="27">
        <v>103</v>
      </c>
      <c r="J30" s="223">
        <v>0</v>
      </c>
      <c r="K30" s="224"/>
      <c r="L30" s="224"/>
      <c r="M30" s="224"/>
      <c r="N30" s="225"/>
      <c r="O30" s="223">
        <v>0</v>
      </c>
      <c r="P30" s="224"/>
      <c r="Q30" s="224"/>
      <c r="R30" s="224"/>
      <c r="S30" s="225"/>
      <c r="T30" s="21"/>
    </row>
    <row r="31" spans="2:20" s="20" customFormat="1" ht="13.5">
      <c r="B31" s="21"/>
      <c r="C31" s="200" t="s">
        <v>101</v>
      </c>
      <c r="D31" s="201"/>
      <c r="E31" s="201"/>
      <c r="F31" s="201"/>
      <c r="G31" s="201"/>
      <c r="H31" s="202"/>
      <c r="I31" s="27">
        <v>104</v>
      </c>
      <c r="J31" s="223">
        <v>0</v>
      </c>
      <c r="K31" s="224"/>
      <c r="L31" s="224"/>
      <c r="M31" s="224"/>
      <c r="N31" s="225"/>
      <c r="O31" s="223">
        <v>0</v>
      </c>
      <c r="P31" s="224"/>
      <c r="Q31" s="224"/>
      <c r="R31" s="224"/>
      <c r="S31" s="225"/>
      <c r="T31" s="21"/>
    </row>
    <row r="32" spans="2:20" s="20" customFormat="1" ht="13.5">
      <c r="B32" s="21"/>
      <c r="C32" s="200" t="s">
        <v>102</v>
      </c>
      <c r="D32" s="201"/>
      <c r="E32" s="201"/>
      <c r="F32" s="201"/>
      <c r="G32" s="201"/>
      <c r="H32" s="202"/>
      <c r="I32" s="27">
        <v>110</v>
      </c>
      <c r="J32" s="235">
        <f>SUM(J34:N35)</f>
        <v>171</v>
      </c>
      <c r="K32" s="236"/>
      <c r="L32" s="236"/>
      <c r="M32" s="236"/>
      <c r="N32" s="237"/>
      <c r="O32" s="235">
        <f>SUM(O34:S35)</f>
        <v>8</v>
      </c>
      <c r="P32" s="236"/>
      <c r="Q32" s="236"/>
      <c r="R32" s="236"/>
      <c r="S32" s="237"/>
      <c r="T32" s="21"/>
    </row>
    <row r="33" spans="2:20" s="20" customFormat="1" ht="13.5">
      <c r="B33" s="21"/>
      <c r="C33" s="226" t="s">
        <v>61</v>
      </c>
      <c r="D33" s="227"/>
      <c r="E33" s="227"/>
      <c r="F33" s="227"/>
      <c r="G33" s="227"/>
      <c r="H33" s="227"/>
      <c r="I33" s="60"/>
      <c r="J33" s="213"/>
      <c r="K33" s="214"/>
      <c r="L33" s="214"/>
      <c r="M33" s="214"/>
      <c r="N33" s="215"/>
      <c r="O33" s="214"/>
      <c r="P33" s="214"/>
      <c r="Q33" s="214"/>
      <c r="R33" s="214"/>
      <c r="S33" s="215"/>
      <c r="T33" s="21"/>
    </row>
    <row r="34" spans="2:20" s="20" customFormat="1" ht="27" customHeight="1">
      <c r="B34" s="21"/>
      <c r="C34" s="217" t="s">
        <v>103</v>
      </c>
      <c r="D34" s="218"/>
      <c r="E34" s="218"/>
      <c r="F34" s="218"/>
      <c r="G34" s="218"/>
      <c r="H34" s="218"/>
      <c r="I34" s="61">
        <v>111</v>
      </c>
      <c r="J34" s="232">
        <v>171</v>
      </c>
      <c r="K34" s="233"/>
      <c r="L34" s="233"/>
      <c r="M34" s="233"/>
      <c r="N34" s="234"/>
      <c r="O34" s="233">
        <v>8</v>
      </c>
      <c r="P34" s="233"/>
      <c r="Q34" s="233"/>
      <c r="R34" s="233"/>
      <c r="S34" s="234"/>
      <c r="T34" s="21"/>
    </row>
    <row r="35" spans="2:20" s="20" customFormat="1" ht="13.5">
      <c r="B35" s="21"/>
      <c r="C35" s="217" t="s">
        <v>104</v>
      </c>
      <c r="D35" s="218"/>
      <c r="E35" s="218"/>
      <c r="F35" s="218"/>
      <c r="G35" s="218"/>
      <c r="H35" s="219"/>
      <c r="I35" s="26">
        <v>112</v>
      </c>
      <c r="J35" s="232">
        <v>0</v>
      </c>
      <c r="K35" s="233"/>
      <c r="L35" s="233"/>
      <c r="M35" s="233"/>
      <c r="N35" s="234"/>
      <c r="O35" s="232">
        <v>0</v>
      </c>
      <c r="P35" s="233"/>
      <c r="Q35" s="233"/>
      <c r="R35" s="233"/>
      <c r="S35" s="234"/>
      <c r="T35" s="21"/>
    </row>
    <row r="36" spans="2:20" s="20" customFormat="1" ht="13.5">
      <c r="B36" s="21"/>
      <c r="C36" s="200" t="s">
        <v>105</v>
      </c>
      <c r="D36" s="201"/>
      <c r="E36" s="201"/>
      <c r="F36" s="201"/>
      <c r="G36" s="201"/>
      <c r="H36" s="202"/>
      <c r="I36" s="27">
        <v>120</v>
      </c>
      <c r="J36" s="203">
        <f>SUM(J38:N39)</f>
        <v>59</v>
      </c>
      <c r="K36" s="204"/>
      <c r="L36" s="204"/>
      <c r="M36" s="204"/>
      <c r="N36" s="205"/>
      <c r="O36" s="203">
        <f>SUM(O38:S39)</f>
        <v>131</v>
      </c>
      <c r="P36" s="204"/>
      <c r="Q36" s="204"/>
      <c r="R36" s="204"/>
      <c r="S36" s="205"/>
      <c r="T36" s="21"/>
    </row>
    <row r="37" spans="2:20" s="20" customFormat="1" ht="13.5">
      <c r="B37" s="21"/>
      <c r="C37" s="226" t="s">
        <v>61</v>
      </c>
      <c r="D37" s="227"/>
      <c r="E37" s="227"/>
      <c r="F37" s="227"/>
      <c r="G37" s="227"/>
      <c r="H37" s="227"/>
      <c r="I37" s="25"/>
      <c r="J37" s="214"/>
      <c r="K37" s="214"/>
      <c r="L37" s="214"/>
      <c r="M37" s="214"/>
      <c r="N37" s="214"/>
      <c r="O37" s="213"/>
      <c r="P37" s="214"/>
      <c r="Q37" s="214"/>
      <c r="R37" s="214"/>
      <c r="S37" s="215"/>
      <c r="T37" s="21"/>
    </row>
    <row r="38" spans="2:20" s="20" customFormat="1" ht="13.5">
      <c r="B38" s="21"/>
      <c r="C38" s="217" t="s">
        <v>106</v>
      </c>
      <c r="D38" s="218"/>
      <c r="E38" s="218"/>
      <c r="F38" s="218"/>
      <c r="G38" s="218"/>
      <c r="H38" s="218"/>
      <c r="I38" s="26">
        <v>121</v>
      </c>
      <c r="J38" s="221">
        <v>50</v>
      </c>
      <c r="K38" s="221"/>
      <c r="L38" s="221"/>
      <c r="M38" s="221"/>
      <c r="N38" s="221"/>
      <c r="O38" s="220">
        <v>127</v>
      </c>
      <c r="P38" s="221"/>
      <c r="Q38" s="221"/>
      <c r="R38" s="221"/>
      <c r="S38" s="222"/>
      <c r="T38" s="21"/>
    </row>
    <row r="39" spans="2:20" s="20" customFormat="1" ht="13.5">
      <c r="B39" s="21"/>
      <c r="C39" s="217" t="s">
        <v>107</v>
      </c>
      <c r="D39" s="218"/>
      <c r="E39" s="218"/>
      <c r="F39" s="218"/>
      <c r="G39" s="218"/>
      <c r="H39" s="219"/>
      <c r="I39" s="26">
        <v>122</v>
      </c>
      <c r="J39" s="220">
        <v>9</v>
      </c>
      <c r="K39" s="221"/>
      <c r="L39" s="221"/>
      <c r="M39" s="221"/>
      <c r="N39" s="222"/>
      <c r="O39" s="220">
        <v>4</v>
      </c>
      <c r="P39" s="221"/>
      <c r="Q39" s="221"/>
      <c r="R39" s="221"/>
      <c r="S39" s="222"/>
      <c r="T39" s="21"/>
    </row>
    <row r="40" spans="2:20" s="20" customFormat="1" ht="13.5">
      <c r="B40" s="21"/>
      <c r="C40" s="200" t="s">
        <v>108</v>
      </c>
      <c r="D40" s="201"/>
      <c r="E40" s="201"/>
      <c r="F40" s="201"/>
      <c r="G40" s="201"/>
      <c r="H40" s="202"/>
      <c r="I40" s="27">
        <v>130</v>
      </c>
      <c r="J40" s="229">
        <f>SUM(J42:N44)</f>
        <v>93</v>
      </c>
      <c r="K40" s="230"/>
      <c r="L40" s="230"/>
      <c r="M40" s="230"/>
      <c r="N40" s="231"/>
      <c r="O40" s="229">
        <f>SUM(O42:S44)</f>
        <v>182</v>
      </c>
      <c r="P40" s="230"/>
      <c r="Q40" s="230"/>
      <c r="R40" s="230"/>
      <c r="S40" s="231"/>
      <c r="T40" s="21"/>
    </row>
    <row r="41" spans="2:20" s="20" customFormat="1" ht="13.5" customHeight="1">
      <c r="B41" s="21"/>
      <c r="C41" s="226" t="s">
        <v>61</v>
      </c>
      <c r="D41" s="227"/>
      <c r="E41" s="227"/>
      <c r="F41" s="227"/>
      <c r="G41" s="227"/>
      <c r="H41" s="227"/>
      <c r="I41" s="60"/>
      <c r="J41" s="213"/>
      <c r="K41" s="214"/>
      <c r="L41" s="214"/>
      <c r="M41" s="214"/>
      <c r="N41" s="214"/>
      <c r="O41" s="213"/>
      <c r="P41" s="214"/>
      <c r="Q41" s="214"/>
      <c r="R41" s="214"/>
      <c r="S41" s="215"/>
      <c r="T41" s="21"/>
    </row>
    <row r="42" spans="2:20" s="20" customFormat="1" ht="13.5">
      <c r="B42" s="21"/>
      <c r="C42" s="217" t="s">
        <v>109</v>
      </c>
      <c r="D42" s="218"/>
      <c r="E42" s="218"/>
      <c r="F42" s="218"/>
      <c r="G42" s="218"/>
      <c r="H42" s="218"/>
      <c r="I42" s="61">
        <v>131</v>
      </c>
      <c r="J42" s="232">
        <v>20</v>
      </c>
      <c r="K42" s="233"/>
      <c r="L42" s="233"/>
      <c r="M42" s="233"/>
      <c r="N42" s="233"/>
      <c r="O42" s="232">
        <v>57</v>
      </c>
      <c r="P42" s="233"/>
      <c r="Q42" s="233"/>
      <c r="R42" s="233"/>
      <c r="S42" s="234"/>
      <c r="T42" s="21"/>
    </row>
    <row r="43" spans="2:20" s="20" customFormat="1" ht="13.5">
      <c r="B43" s="21"/>
      <c r="C43" s="200" t="s">
        <v>106</v>
      </c>
      <c r="D43" s="201"/>
      <c r="E43" s="201"/>
      <c r="F43" s="201"/>
      <c r="G43" s="201"/>
      <c r="H43" s="202"/>
      <c r="I43" s="27">
        <v>132</v>
      </c>
      <c r="J43" s="232">
        <v>55</v>
      </c>
      <c r="K43" s="233"/>
      <c r="L43" s="233"/>
      <c r="M43" s="233"/>
      <c r="N43" s="234"/>
      <c r="O43" s="232">
        <v>123</v>
      </c>
      <c r="P43" s="233"/>
      <c r="Q43" s="233"/>
      <c r="R43" s="233"/>
      <c r="S43" s="234"/>
      <c r="T43" s="21"/>
    </row>
    <row r="44" spans="2:20" s="20" customFormat="1" ht="13.5">
      <c r="B44" s="21"/>
      <c r="C44" s="200" t="s">
        <v>110</v>
      </c>
      <c r="D44" s="201"/>
      <c r="E44" s="201"/>
      <c r="F44" s="201"/>
      <c r="G44" s="201"/>
      <c r="H44" s="202"/>
      <c r="I44" s="27">
        <v>133</v>
      </c>
      <c r="J44" s="206">
        <v>18</v>
      </c>
      <c r="K44" s="207"/>
      <c r="L44" s="207"/>
      <c r="M44" s="207"/>
      <c r="N44" s="208"/>
      <c r="O44" s="206">
        <v>2</v>
      </c>
      <c r="P44" s="207"/>
      <c r="Q44" s="207"/>
      <c r="R44" s="207"/>
      <c r="S44" s="208"/>
      <c r="T44" s="21"/>
    </row>
    <row r="45" spans="2:20" s="20" customFormat="1" ht="27.75" customHeight="1">
      <c r="B45" s="21"/>
      <c r="C45" s="200" t="s">
        <v>201</v>
      </c>
      <c r="D45" s="201"/>
      <c r="E45" s="201"/>
      <c r="F45" s="201"/>
      <c r="G45" s="201"/>
      <c r="H45" s="202"/>
      <c r="I45" s="27">
        <v>140</v>
      </c>
      <c r="J45" s="241">
        <f>J26-J32+J36-J40</f>
        <v>50</v>
      </c>
      <c r="K45" s="242"/>
      <c r="L45" s="242"/>
      <c r="M45" s="242"/>
      <c r="N45" s="243"/>
      <c r="O45" s="241">
        <f>O26-O32+O36-O40</f>
        <v>-31</v>
      </c>
      <c r="P45" s="242"/>
      <c r="Q45" s="242"/>
      <c r="R45" s="242"/>
      <c r="S45" s="243"/>
      <c r="T45" s="21"/>
    </row>
    <row r="46" spans="2:20" s="20" customFormat="1" ht="13.5">
      <c r="B46" s="21"/>
      <c r="C46" s="200" t="s">
        <v>202</v>
      </c>
      <c r="D46" s="201"/>
      <c r="E46" s="201"/>
      <c r="F46" s="201"/>
      <c r="G46" s="201"/>
      <c r="H46" s="202"/>
      <c r="I46" s="27">
        <v>150</v>
      </c>
      <c r="J46" s="203">
        <f>J25+J45</f>
        <v>-232</v>
      </c>
      <c r="K46" s="204"/>
      <c r="L46" s="204"/>
      <c r="M46" s="204"/>
      <c r="N46" s="205"/>
      <c r="O46" s="203">
        <f>O25+O45</f>
        <v>-97</v>
      </c>
      <c r="P46" s="204"/>
      <c r="Q46" s="204"/>
      <c r="R46" s="204"/>
      <c r="S46" s="205"/>
      <c r="T46" s="21"/>
    </row>
    <row r="47" spans="2:20" s="20" customFormat="1" ht="13.5">
      <c r="B47" s="21"/>
      <c r="C47" s="200" t="s">
        <v>119</v>
      </c>
      <c r="D47" s="201"/>
      <c r="E47" s="201"/>
      <c r="F47" s="201"/>
      <c r="G47" s="201"/>
      <c r="H47" s="202"/>
      <c r="I47" s="27">
        <v>160</v>
      </c>
      <c r="J47" s="232">
        <v>0</v>
      </c>
      <c r="K47" s="233"/>
      <c r="L47" s="233"/>
      <c r="M47" s="233"/>
      <c r="N47" s="234"/>
      <c r="O47" s="232">
        <v>2</v>
      </c>
      <c r="P47" s="233"/>
      <c r="Q47" s="233"/>
      <c r="R47" s="233"/>
      <c r="S47" s="234"/>
      <c r="T47" s="21"/>
    </row>
    <row r="48" spans="2:20" s="20" customFormat="1" ht="13.5">
      <c r="B48" s="21"/>
      <c r="C48" s="200" t="s">
        <v>111</v>
      </c>
      <c r="D48" s="201"/>
      <c r="E48" s="201"/>
      <c r="F48" s="201"/>
      <c r="G48" s="201"/>
      <c r="H48" s="202"/>
      <c r="I48" s="27">
        <v>170</v>
      </c>
      <c r="J48" s="223">
        <v>23</v>
      </c>
      <c r="K48" s="224"/>
      <c r="L48" s="224"/>
      <c r="M48" s="224"/>
      <c r="N48" s="225"/>
      <c r="O48" s="223">
        <v>0</v>
      </c>
      <c r="P48" s="224"/>
      <c r="Q48" s="224"/>
      <c r="R48" s="224"/>
      <c r="S48" s="225"/>
      <c r="T48" s="21"/>
    </row>
    <row r="49" spans="2:20" s="20" customFormat="1" ht="13.5">
      <c r="B49" s="21"/>
      <c r="C49" s="200" t="s">
        <v>112</v>
      </c>
      <c r="D49" s="201"/>
      <c r="E49" s="201"/>
      <c r="F49" s="201"/>
      <c r="G49" s="201"/>
      <c r="H49" s="202"/>
      <c r="I49" s="27">
        <v>180</v>
      </c>
      <c r="J49" s="223">
        <v>0</v>
      </c>
      <c r="K49" s="224"/>
      <c r="L49" s="224"/>
      <c r="M49" s="224"/>
      <c r="N49" s="225"/>
      <c r="O49" s="223">
        <v>1</v>
      </c>
      <c r="P49" s="224"/>
      <c r="Q49" s="224"/>
      <c r="R49" s="224"/>
      <c r="S49" s="225"/>
      <c r="T49" s="21"/>
    </row>
    <row r="50" spans="2:20" s="20" customFormat="1" ht="13.5">
      <c r="B50" s="21"/>
      <c r="C50" s="200" t="s">
        <v>120</v>
      </c>
      <c r="D50" s="201"/>
      <c r="E50" s="201"/>
      <c r="F50" s="201"/>
      <c r="G50" s="201"/>
      <c r="H50" s="202"/>
      <c r="I50" s="27">
        <v>190</v>
      </c>
      <c r="J50" s="232">
        <v>0</v>
      </c>
      <c r="K50" s="233"/>
      <c r="L50" s="233"/>
      <c r="M50" s="233"/>
      <c r="N50" s="234"/>
      <c r="O50" s="232">
        <v>0</v>
      </c>
      <c r="P50" s="233"/>
      <c r="Q50" s="233"/>
      <c r="R50" s="233"/>
      <c r="S50" s="234"/>
      <c r="T50" s="21"/>
    </row>
    <row r="51" spans="2:27" s="20" customFormat="1" ht="13.5">
      <c r="B51" s="21"/>
      <c r="C51" s="200" t="s">
        <v>121</v>
      </c>
      <c r="D51" s="201"/>
      <c r="E51" s="201"/>
      <c r="F51" s="201"/>
      <c r="G51" s="201"/>
      <c r="H51" s="202"/>
      <c r="I51" s="27">
        <v>200</v>
      </c>
      <c r="J51" s="206">
        <v>0</v>
      </c>
      <c r="K51" s="207"/>
      <c r="L51" s="207"/>
      <c r="M51" s="207"/>
      <c r="N51" s="208"/>
      <c r="O51" s="206">
        <v>0</v>
      </c>
      <c r="P51" s="207"/>
      <c r="Q51" s="207"/>
      <c r="R51" s="207"/>
      <c r="S51" s="208"/>
      <c r="T51" s="21"/>
      <c r="W51" s="47"/>
      <c r="X51" s="47"/>
      <c r="Y51" s="47"/>
      <c r="Z51" s="47"/>
      <c r="AA51" s="47"/>
    </row>
    <row r="52" spans="2:29" s="20" customFormat="1" ht="15" customHeight="1">
      <c r="B52" s="21"/>
      <c r="C52" s="200" t="s">
        <v>118</v>
      </c>
      <c r="D52" s="201"/>
      <c r="E52" s="201"/>
      <c r="F52" s="201"/>
      <c r="G52" s="201"/>
      <c r="H52" s="202"/>
      <c r="I52" s="27">
        <v>210</v>
      </c>
      <c r="J52" s="203">
        <f>J46-J47+J48+J49-J50-J51</f>
        <v>-209</v>
      </c>
      <c r="K52" s="204"/>
      <c r="L52" s="204"/>
      <c r="M52" s="204"/>
      <c r="N52" s="205"/>
      <c r="O52" s="203">
        <f>O46-O47+O48+O49-O50-O51</f>
        <v>-98</v>
      </c>
      <c r="P52" s="204"/>
      <c r="Q52" s="204"/>
      <c r="R52" s="204"/>
      <c r="S52" s="205"/>
      <c r="T52" s="21"/>
      <c r="V52" s="57"/>
      <c r="W52" s="57" t="str">
        <f>IF(H4="декабрь"," ",'прил 1'!I65)</f>
        <v> </v>
      </c>
      <c r="X52" s="216" t="str">
        <f>IF(H4="декабрь"," ","стр.210 гр.3 Отчета ≠ стр.470 гр.3 ББ")</f>
        <v> </v>
      </c>
      <c r="Y52" s="216"/>
      <c r="Z52" s="216"/>
      <c r="AA52" s="216"/>
      <c r="AB52" s="57"/>
      <c r="AC52" s="57"/>
    </row>
    <row r="53" spans="2:27" s="20" customFormat="1" ht="27" customHeight="1">
      <c r="B53" s="21"/>
      <c r="C53" s="200" t="s">
        <v>113</v>
      </c>
      <c r="D53" s="201"/>
      <c r="E53" s="201"/>
      <c r="F53" s="201"/>
      <c r="G53" s="201"/>
      <c r="H53" s="202"/>
      <c r="I53" s="27">
        <v>220</v>
      </c>
      <c r="J53" s="238">
        <v>114</v>
      </c>
      <c r="K53" s="239"/>
      <c r="L53" s="239"/>
      <c r="M53" s="239"/>
      <c r="N53" s="240"/>
      <c r="O53" s="223">
        <v>0</v>
      </c>
      <c r="P53" s="224"/>
      <c r="Q53" s="224"/>
      <c r="R53" s="224"/>
      <c r="S53" s="225"/>
      <c r="T53" s="21"/>
      <c r="W53" s="47"/>
      <c r="X53" s="47"/>
      <c r="Y53" s="47"/>
      <c r="Z53" s="47"/>
      <c r="AA53" s="47"/>
    </row>
    <row r="54" spans="2:27" s="20" customFormat="1" ht="27" customHeight="1">
      <c r="B54" s="21"/>
      <c r="C54" s="200" t="s">
        <v>117</v>
      </c>
      <c r="D54" s="201"/>
      <c r="E54" s="201"/>
      <c r="F54" s="201"/>
      <c r="G54" s="201"/>
      <c r="H54" s="202"/>
      <c r="I54" s="27">
        <v>230</v>
      </c>
      <c r="J54" s="238">
        <v>0</v>
      </c>
      <c r="K54" s="239"/>
      <c r="L54" s="239"/>
      <c r="M54" s="239"/>
      <c r="N54" s="240"/>
      <c r="O54" s="223">
        <v>0</v>
      </c>
      <c r="P54" s="224"/>
      <c r="Q54" s="224"/>
      <c r="R54" s="224"/>
      <c r="S54" s="225"/>
      <c r="T54" s="21"/>
      <c r="W54" s="47"/>
      <c r="X54" s="47"/>
      <c r="Y54" s="47"/>
      <c r="Z54" s="47"/>
      <c r="AA54" s="47"/>
    </row>
    <row r="55" spans="2:27" s="20" customFormat="1" ht="13.5">
      <c r="B55" s="21"/>
      <c r="C55" s="200" t="s">
        <v>203</v>
      </c>
      <c r="D55" s="201"/>
      <c r="E55" s="201"/>
      <c r="F55" s="201"/>
      <c r="G55" s="201"/>
      <c r="H55" s="202"/>
      <c r="I55" s="27">
        <v>240</v>
      </c>
      <c r="J55" s="203">
        <f>J52+J53+J54</f>
        <v>-95</v>
      </c>
      <c r="K55" s="204"/>
      <c r="L55" s="204"/>
      <c r="M55" s="204"/>
      <c r="N55" s="205"/>
      <c r="O55" s="203">
        <f>O52+O53+O54</f>
        <v>-98</v>
      </c>
      <c r="P55" s="204"/>
      <c r="Q55" s="204"/>
      <c r="R55" s="204"/>
      <c r="S55" s="205"/>
      <c r="T55" s="21"/>
      <c r="W55" s="47"/>
      <c r="X55" s="47"/>
      <c r="Y55" s="47"/>
      <c r="Z55" s="47"/>
      <c r="AA55" s="47"/>
    </row>
    <row r="56" spans="2:27" s="20" customFormat="1" ht="13.5">
      <c r="B56" s="21"/>
      <c r="C56" s="200" t="s">
        <v>114</v>
      </c>
      <c r="D56" s="201"/>
      <c r="E56" s="201"/>
      <c r="F56" s="201"/>
      <c r="G56" s="201"/>
      <c r="H56" s="202"/>
      <c r="I56" s="27">
        <v>250</v>
      </c>
      <c r="J56" s="223">
        <v>0</v>
      </c>
      <c r="K56" s="224"/>
      <c r="L56" s="224"/>
      <c r="M56" s="224"/>
      <c r="N56" s="225"/>
      <c r="O56" s="223">
        <v>0</v>
      </c>
      <c r="P56" s="224"/>
      <c r="Q56" s="224"/>
      <c r="R56" s="224"/>
      <c r="S56" s="225"/>
      <c r="T56" s="21"/>
      <c r="W56" s="47"/>
      <c r="X56" s="47"/>
      <c r="Y56" s="47"/>
      <c r="Z56" s="47"/>
      <c r="AA56" s="47"/>
    </row>
    <row r="57" spans="2:20" s="20" customFormat="1" ht="13.5">
      <c r="B57" s="21"/>
      <c r="C57" s="200" t="s">
        <v>115</v>
      </c>
      <c r="D57" s="201"/>
      <c r="E57" s="201"/>
      <c r="F57" s="201"/>
      <c r="G57" s="201"/>
      <c r="H57" s="202"/>
      <c r="I57" s="27">
        <v>260</v>
      </c>
      <c r="J57" s="223">
        <v>0</v>
      </c>
      <c r="K57" s="224"/>
      <c r="L57" s="224"/>
      <c r="M57" s="224"/>
      <c r="N57" s="225"/>
      <c r="O57" s="223">
        <v>0</v>
      </c>
      <c r="P57" s="224"/>
      <c r="Q57" s="224"/>
      <c r="R57" s="224"/>
      <c r="S57" s="225"/>
      <c r="T57" s="21"/>
    </row>
    <row r="58" spans="2:20" ht="15.75">
      <c r="B58" s="29"/>
      <c r="C58" s="30"/>
      <c r="D58" s="30"/>
      <c r="E58" s="30"/>
      <c r="F58" s="30"/>
      <c r="G58" s="30"/>
      <c r="H58" s="30"/>
      <c r="I58" s="29"/>
      <c r="J58" s="29"/>
      <c r="K58" s="29"/>
      <c r="L58" s="29"/>
      <c r="M58" s="40"/>
      <c r="N58" s="29"/>
      <c r="O58" s="29"/>
      <c r="P58" s="29"/>
      <c r="Q58" s="29"/>
      <c r="R58" s="29"/>
      <c r="S58" s="29"/>
      <c r="T58" s="29"/>
    </row>
    <row r="59" spans="2:20" ht="6" customHeight="1">
      <c r="B59" s="29"/>
      <c r="C59" s="29"/>
      <c r="D59" s="29"/>
      <c r="E59" s="29"/>
      <c r="F59" s="29"/>
      <c r="G59" s="29"/>
      <c r="H59" s="29"/>
      <c r="I59" s="29"/>
      <c r="J59" s="29"/>
      <c r="K59" s="29"/>
      <c r="L59" s="29"/>
      <c r="M59" s="40"/>
      <c r="N59" s="29"/>
      <c r="O59" s="29"/>
      <c r="P59" s="29"/>
      <c r="Q59" s="29"/>
      <c r="R59" s="29"/>
      <c r="S59" s="29"/>
      <c r="T59" s="29"/>
    </row>
  </sheetData>
  <sheetProtection/>
  <mergeCells count="151">
    <mergeCell ref="O57:S57"/>
    <mergeCell ref="C44:H44"/>
    <mergeCell ref="O44:S44"/>
    <mergeCell ref="J50:N50"/>
    <mergeCell ref="O50:S50"/>
    <mergeCell ref="C51:H51"/>
    <mergeCell ref="J51:N51"/>
    <mergeCell ref="O51:S51"/>
    <mergeCell ref="C50:H50"/>
    <mergeCell ref="O49:S49"/>
    <mergeCell ref="O53:S53"/>
    <mergeCell ref="C46:H46"/>
    <mergeCell ref="C48:H48"/>
    <mergeCell ref="H4:I4"/>
    <mergeCell ref="C5:I5"/>
    <mergeCell ref="C12:E12"/>
    <mergeCell ref="I14:I15"/>
    <mergeCell ref="F11:S11"/>
    <mergeCell ref="F9:S9"/>
    <mergeCell ref="C8:E8"/>
    <mergeCell ref="J4:N4"/>
    <mergeCell ref="C7:E7"/>
    <mergeCell ref="F7:S7"/>
    <mergeCell ref="O43:S43"/>
    <mergeCell ref="O17:S17"/>
    <mergeCell ref="O16:S16"/>
    <mergeCell ref="C43:H43"/>
    <mergeCell ref="J15:N15"/>
    <mergeCell ref="C57:H57"/>
    <mergeCell ref="J57:N57"/>
    <mergeCell ref="O19:S19"/>
    <mergeCell ref="C47:H47"/>
    <mergeCell ref="O55:S55"/>
    <mergeCell ref="J19:N19"/>
    <mergeCell ref="C34:H34"/>
    <mergeCell ref="O45:S45"/>
    <mergeCell ref="O46:S46"/>
    <mergeCell ref="O54:S54"/>
    <mergeCell ref="F6:S6"/>
    <mergeCell ref="C52:H52"/>
    <mergeCell ref="J52:N52"/>
    <mergeCell ref="O52:S52"/>
    <mergeCell ref="C6:E6"/>
    <mergeCell ref="C42:H42"/>
    <mergeCell ref="C10:E10"/>
    <mergeCell ref="J44:N44"/>
    <mergeCell ref="J43:N43"/>
    <mergeCell ref="J39:N39"/>
    <mergeCell ref="F10:S10"/>
    <mergeCell ref="F12:S12"/>
    <mergeCell ref="C14:H15"/>
    <mergeCell ref="C16:H16"/>
    <mergeCell ref="J16:N16"/>
    <mergeCell ref="O18:S18"/>
    <mergeCell ref="J18:N18"/>
    <mergeCell ref="K14:L14"/>
    <mergeCell ref="C11:E11"/>
    <mergeCell ref="C55:H55"/>
    <mergeCell ref="J55:N55"/>
    <mergeCell ref="C56:H56"/>
    <mergeCell ref="C54:H54"/>
    <mergeCell ref="C49:H49"/>
    <mergeCell ref="J49:N49"/>
    <mergeCell ref="C53:H53"/>
    <mergeCell ref="J53:N53"/>
    <mergeCell ref="O56:S56"/>
    <mergeCell ref="O34:S34"/>
    <mergeCell ref="J33:N33"/>
    <mergeCell ref="C33:H33"/>
    <mergeCell ref="J46:N46"/>
    <mergeCell ref="C45:H45"/>
    <mergeCell ref="J45:N45"/>
    <mergeCell ref="J42:N42"/>
    <mergeCell ref="J35:N35"/>
    <mergeCell ref="J37:N37"/>
    <mergeCell ref="O37:S37"/>
    <mergeCell ref="O42:S42"/>
    <mergeCell ref="O36:S36"/>
    <mergeCell ref="J38:N38"/>
    <mergeCell ref="C36:H36"/>
    <mergeCell ref="J56:N56"/>
    <mergeCell ref="O47:S47"/>
    <mergeCell ref="J54:N54"/>
    <mergeCell ref="J47:N47"/>
    <mergeCell ref="J48:N48"/>
    <mergeCell ref="O48:S48"/>
    <mergeCell ref="J32:N32"/>
    <mergeCell ref="C25:H25"/>
    <mergeCell ref="J25:N25"/>
    <mergeCell ref="J30:N30"/>
    <mergeCell ref="O27:S27"/>
    <mergeCell ref="C28:H28"/>
    <mergeCell ref="C37:H37"/>
    <mergeCell ref="C40:H40"/>
    <mergeCell ref="J40:N40"/>
    <mergeCell ref="O38:S38"/>
    <mergeCell ref="O41:S41"/>
    <mergeCell ref="C41:H41"/>
    <mergeCell ref="C38:H38"/>
    <mergeCell ref="J41:N41"/>
    <mergeCell ref="O39:S39"/>
    <mergeCell ref="C39:H39"/>
    <mergeCell ref="J34:N34"/>
    <mergeCell ref="C29:H29"/>
    <mergeCell ref="J29:N29"/>
    <mergeCell ref="C30:H30"/>
    <mergeCell ref="J36:N36"/>
    <mergeCell ref="O32:S32"/>
    <mergeCell ref="C31:H31"/>
    <mergeCell ref="J31:N31"/>
    <mergeCell ref="C32:H32"/>
    <mergeCell ref="C26:H26"/>
    <mergeCell ref="J26:N26"/>
    <mergeCell ref="C27:H27"/>
    <mergeCell ref="J27:N27"/>
    <mergeCell ref="O40:S40"/>
    <mergeCell ref="O35:S35"/>
    <mergeCell ref="O29:S29"/>
    <mergeCell ref="O30:S30"/>
    <mergeCell ref="C35:H35"/>
    <mergeCell ref="O33:S33"/>
    <mergeCell ref="O31:S31"/>
    <mergeCell ref="C22:H22"/>
    <mergeCell ref="J24:N24"/>
    <mergeCell ref="O24:S24"/>
    <mergeCell ref="J23:N23"/>
    <mergeCell ref="O23:S23"/>
    <mergeCell ref="C23:H23"/>
    <mergeCell ref="O25:S25"/>
    <mergeCell ref="J28:N28"/>
    <mergeCell ref="O28:S28"/>
    <mergeCell ref="O26:S26"/>
    <mergeCell ref="X52:AA52"/>
    <mergeCell ref="C21:H21"/>
    <mergeCell ref="C17:H17"/>
    <mergeCell ref="J17:N17"/>
    <mergeCell ref="C20:H20"/>
    <mergeCell ref="C18:H18"/>
    <mergeCell ref="C19:H19"/>
    <mergeCell ref="C24:H24"/>
    <mergeCell ref="J22:N22"/>
    <mergeCell ref="C9:E9"/>
    <mergeCell ref="O22:S22"/>
    <mergeCell ref="C3:S3"/>
    <mergeCell ref="J20:N20"/>
    <mergeCell ref="O20:S20"/>
    <mergeCell ref="J21:N21"/>
    <mergeCell ref="O21:S21"/>
    <mergeCell ref="F8:S8"/>
    <mergeCell ref="P14:Q14"/>
    <mergeCell ref="O15:S15"/>
  </mergeCells>
  <conditionalFormatting sqref="V52:AA52">
    <cfRule type="expression" priority="1" dxfId="1" stopIfTrue="1">
      <formula>$J$52&lt;&gt;$W$52</formula>
    </cfRule>
  </conditionalFormatting>
  <printOptions/>
  <pageMargins left="0.7086614173228347" right="0.7086614173228347" top="0.5118110236220472" bottom="0.31496062992125984" header="0.2755905511811024" footer="0.2755905511811024"/>
  <pageSetup blackAndWhite="1" fitToHeight="4" horizontalDpi="600" verticalDpi="600" orientation="portrait" paperSize="9" scale="89" r:id="rId3"/>
  <legacyDrawing r:id="rId2"/>
</worksheet>
</file>

<file path=xl/worksheets/sheet3.xml><?xml version="1.0" encoding="utf-8"?>
<worksheet xmlns="http://schemas.openxmlformats.org/spreadsheetml/2006/main" xmlns:r="http://schemas.openxmlformats.org/officeDocument/2006/relationships">
  <sheetPr codeName="Лист7">
    <tabColor indexed="46"/>
  </sheetPr>
  <dimension ref="A1:D75"/>
  <sheetViews>
    <sheetView zoomScalePageLayoutView="0" workbookViewId="0" topLeftCell="A1">
      <selection activeCell="A1" sqref="A1"/>
    </sheetView>
  </sheetViews>
  <sheetFormatPr defaultColWidth="9.140625" defaultRowHeight="15"/>
  <cols>
    <col min="1" max="1" width="3.00390625" style="66" bestFit="1" customWidth="1"/>
    <col min="2" max="2" width="86.8515625" style="66" customWidth="1"/>
    <col min="3" max="4" width="5.57421875" style="66" customWidth="1"/>
    <col min="5" max="16384" width="9.140625" style="66" customWidth="1"/>
  </cols>
  <sheetData>
    <row r="1" spans="1:4" s="64" customFormat="1" ht="13.5">
      <c r="A1" s="62">
        <f>ROW()</f>
        <v>1</v>
      </c>
      <c r="B1" s="62" t="s">
        <v>122</v>
      </c>
      <c r="C1" s="63">
        <v>1.5</v>
      </c>
      <c r="D1" s="63">
        <v>0.2</v>
      </c>
    </row>
    <row r="2" spans="1:4" s="64" customFormat="1" ht="13.5">
      <c r="A2" s="62">
        <f>ROW()</f>
        <v>2</v>
      </c>
      <c r="B2" s="62" t="s">
        <v>123</v>
      </c>
      <c r="C2" s="63">
        <v>1.5</v>
      </c>
      <c r="D2" s="63">
        <v>0.2</v>
      </c>
    </row>
    <row r="3" spans="1:4" s="64" customFormat="1" ht="13.5">
      <c r="A3" s="62">
        <f>ROW()</f>
        <v>3</v>
      </c>
      <c r="B3" s="62" t="s">
        <v>124</v>
      </c>
      <c r="C3" s="63">
        <v>1.5</v>
      </c>
      <c r="D3" s="63">
        <v>0.2</v>
      </c>
    </row>
    <row r="4" spans="1:4" s="64" customFormat="1" ht="13.5">
      <c r="A4" s="62">
        <f>ROW()</f>
        <v>4</v>
      </c>
      <c r="B4" s="62" t="s">
        <v>125</v>
      </c>
      <c r="C4" s="65">
        <v>1.7</v>
      </c>
      <c r="D4" s="63">
        <v>0.3</v>
      </c>
    </row>
    <row r="5" spans="1:4" s="64" customFormat="1" ht="13.5">
      <c r="A5" s="62">
        <f>ROW()</f>
        <v>5</v>
      </c>
      <c r="B5" s="62" t="s">
        <v>126</v>
      </c>
      <c r="C5" s="63">
        <v>1.2</v>
      </c>
      <c r="D5" s="63">
        <v>0.15</v>
      </c>
    </row>
    <row r="6" spans="1:4" s="64" customFormat="1" ht="13.5">
      <c r="A6" s="62">
        <f>ROW()</f>
        <v>6</v>
      </c>
      <c r="B6" s="62" t="s">
        <v>127</v>
      </c>
      <c r="C6" s="65">
        <v>1.3</v>
      </c>
      <c r="D6" s="63">
        <v>0.2</v>
      </c>
    </row>
    <row r="7" spans="1:4" s="64" customFormat="1" ht="13.5">
      <c r="A7" s="62">
        <f>ROW()</f>
        <v>7</v>
      </c>
      <c r="B7" s="62" t="s">
        <v>128</v>
      </c>
      <c r="C7" s="65">
        <v>1.7</v>
      </c>
      <c r="D7" s="63">
        <v>0.3</v>
      </c>
    </row>
    <row r="8" spans="1:4" ht="13.5">
      <c r="A8" s="62">
        <f>ROW()</f>
        <v>8</v>
      </c>
      <c r="B8" s="62" t="s">
        <v>129</v>
      </c>
      <c r="C8" s="63">
        <v>1.7</v>
      </c>
      <c r="D8" s="63">
        <v>0.3</v>
      </c>
    </row>
    <row r="9" spans="1:4" ht="13.5">
      <c r="A9" s="62">
        <f>ROW()</f>
        <v>9</v>
      </c>
      <c r="B9" s="62" t="s">
        <v>130</v>
      </c>
      <c r="C9" s="63">
        <v>1.3</v>
      </c>
      <c r="D9" s="63">
        <v>0.2</v>
      </c>
    </row>
    <row r="10" spans="1:4" ht="13.5">
      <c r="A10" s="62">
        <f>ROW()</f>
        <v>10</v>
      </c>
      <c r="B10" s="62" t="s">
        <v>131</v>
      </c>
      <c r="C10" s="63">
        <v>1.3</v>
      </c>
      <c r="D10" s="63">
        <v>0.2</v>
      </c>
    </row>
    <row r="11" spans="1:4" ht="13.5">
      <c r="A11" s="62">
        <f>ROW()</f>
        <v>11</v>
      </c>
      <c r="B11" s="62" t="s">
        <v>132</v>
      </c>
      <c r="C11" s="63">
        <v>1.4</v>
      </c>
      <c r="D11" s="63">
        <v>0.2</v>
      </c>
    </row>
    <row r="12" spans="1:4" ht="13.5">
      <c r="A12" s="62">
        <f>ROW()</f>
        <v>12</v>
      </c>
      <c r="B12" s="62" t="s">
        <v>133</v>
      </c>
      <c r="C12" s="63">
        <v>1.7</v>
      </c>
      <c r="D12" s="63">
        <v>0.3</v>
      </c>
    </row>
    <row r="13" spans="1:4" ht="13.5">
      <c r="A13" s="62">
        <f>ROW()</f>
        <v>13</v>
      </c>
      <c r="B13" s="62" t="s">
        <v>134</v>
      </c>
      <c r="C13" s="63">
        <v>1.4</v>
      </c>
      <c r="D13" s="63">
        <v>0.2</v>
      </c>
    </row>
    <row r="14" spans="1:4" ht="13.5">
      <c r="A14" s="62">
        <f>ROW()</f>
        <v>14</v>
      </c>
      <c r="B14" s="62" t="s">
        <v>135</v>
      </c>
      <c r="C14" s="63">
        <v>1.4</v>
      </c>
      <c r="D14" s="63">
        <v>0.2</v>
      </c>
    </row>
    <row r="15" spans="1:4" ht="13.5">
      <c r="A15" s="62">
        <f>ROW()</f>
        <v>15</v>
      </c>
      <c r="B15" s="62" t="s">
        <v>136</v>
      </c>
      <c r="C15" s="63">
        <v>1.3</v>
      </c>
      <c r="D15" s="63">
        <v>0.2</v>
      </c>
    </row>
    <row r="16" spans="1:4" ht="13.5">
      <c r="A16" s="62">
        <f>ROW()</f>
        <v>16</v>
      </c>
      <c r="B16" s="62" t="s">
        <v>137</v>
      </c>
      <c r="C16" s="63">
        <v>1.2</v>
      </c>
      <c r="D16" s="63">
        <v>0.15</v>
      </c>
    </row>
    <row r="17" spans="1:4" ht="13.5">
      <c r="A17" s="62">
        <f>ROW()</f>
        <v>17</v>
      </c>
      <c r="B17" s="62" t="s">
        <v>138</v>
      </c>
      <c r="C17" s="63">
        <v>1.3</v>
      </c>
      <c r="D17" s="63">
        <v>0.2</v>
      </c>
    </row>
    <row r="18" spans="1:4" ht="13.5">
      <c r="A18" s="62">
        <f>ROW()</f>
        <v>18</v>
      </c>
      <c r="B18" s="62" t="s">
        <v>139</v>
      </c>
      <c r="C18" s="63">
        <v>1.2</v>
      </c>
      <c r="D18" s="63">
        <v>0.15</v>
      </c>
    </row>
    <row r="19" spans="1:4" ht="13.5">
      <c r="A19" s="62">
        <f>ROW()</f>
        <v>19</v>
      </c>
      <c r="B19" s="62" t="s">
        <v>140</v>
      </c>
      <c r="C19" s="63">
        <v>1.2</v>
      </c>
      <c r="D19" s="63">
        <v>0.15</v>
      </c>
    </row>
    <row r="20" spans="1:4" ht="13.5">
      <c r="A20" s="62">
        <f>ROW()</f>
        <v>20</v>
      </c>
      <c r="B20" s="62" t="s">
        <v>141</v>
      </c>
      <c r="C20" s="63">
        <v>1.3</v>
      </c>
      <c r="D20" s="63">
        <v>0.2</v>
      </c>
    </row>
    <row r="21" spans="1:4" ht="13.5">
      <c r="A21" s="62">
        <f>ROW()</f>
        <v>21</v>
      </c>
      <c r="B21" s="62" t="s">
        <v>142</v>
      </c>
      <c r="C21" s="63">
        <v>1.3</v>
      </c>
      <c r="D21" s="63">
        <v>0.2</v>
      </c>
    </row>
    <row r="22" spans="1:4" ht="13.5">
      <c r="A22" s="62">
        <f>ROW()</f>
        <v>22</v>
      </c>
      <c r="B22" s="62" t="s">
        <v>143</v>
      </c>
      <c r="C22" s="63">
        <v>1.4</v>
      </c>
      <c r="D22" s="63">
        <v>0.2</v>
      </c>
    </row>
    <row r="23" spans="1:4" ht="13.5">
      <c r="A23" s="62">
        <f>ROW()</f>
        <v>23</v>
      </c>
      <c r="B23" s="62" t="s">
        <v>144</v>
      </c>
      <c r="C23" s="63">
        <v>1.3</v>
      </c>
      <c r="D23" s="63">
        <v>0.2</v>
      </c>
    </row>
    <row r="24" spans="1:4" ht="13.5">
      <c r="A24" s="62">
        <f>ROW()</f>
        <v>24</v>
      </c>
      <c r="B24" s="62" t="s">
        <v>145</v>
      </c>
      <c r="C24" s="63">
        <v>1.3</v>
      </c>
      <c r="D24" s="63">
        <v>0.2</v>
      </c>
    </row>
    <row r="25" spans="1:4" ht="13.5">
      <c r="A25" s="62">
        <f>ROW()</f>
        <v>25</v>
      </c>
      <c r="B25" s="62" t="s">
        <v>146</v>
      </c>
      <c r="C25" s="63">
        <v>1.6</v>
      </c>
      <c r="D25" s="63">
        <v>0.1</v>
      </c>
    </row>
    <row r="26" spans="1:4" ht="13.5">
      <c r="A26" s="62">
        <f>ROW()</f>
        <v>26</v>
      </c>
      <c r="B26" s="62" t="s">
        <v>147</v>
      </c>
      <c r="C26" s="63">
        <v>1.3</v>
      </c>
      <c r="D26" s="63">
        <v>0.2</v>
      </c>
    </row>
    <row r="27" spans="1:4" ht="13.5">
      <c r="A27" s="62">
        <f>ROW()</f>
        <v>27</v>
      </c>
      <c r="B27" s="62" t="s">
        <v>148</v>
      </c>
      <c r="C27" s="63">
        <v>1.7</v>
      </c>
      <c r="D27" s="63">
        <v>0.3</v>
      </c>
    </row>
    <row r="28" spans="1:4" ht="13.5">
      <c r="A28" s="62">
        <f>ROW()</f>
        <v>28</v>
      </c>
      <c r="B28" s="62" t="s">
        <v>149</v>
      </c>
      <c r="C28" s="63">
        <v>1.3</v>
      </c>
      <c r="D28" s="63">
        <v>0.2</v>
      </c>
    </row>
    <row r="29" spans="1:4" ht="13.5">
      <c r="A29" s="62">
        <f>ROW()</f>
        <v>29</v>
      </c>
      <c r="B29" s="62" t="s">
        <v>150</v>
      </c>
      <c r="C29" s="63">
        <v>1.1</v>
      </c>
      <c r="D29" s="63">
        <v>0.25</v>
      </c>
    </row>
    <row r="30" spans="1:4" ht="13.5">
      <c r="A30" s="62">
        <f>ROW()</f>
        <v>30</v>
      </c>
      <c r="B30" s="62" t="s">
        <v>151</v>
      </c>
      <c r="C30" s="63">
        <v>1.01</v>
      </c>
      <c r="D30" s="63">
        <v>0.3</v>
      </c>
    </row>
    <row r="31" spans="1:4" ht="13.5">
      <c r="A31" s="62">
        <f>ROW()</f>
        <v>31</v>
      </c>
      <c r="B31" s="62" t="s">
        <v>152</v>
      </c>
      <c r="C31" s="63">
        <v>1.1</v>
      </c>
      <c r="D31" s="63">
        <v>0.1</v>
      </c>
    </row>
    <row r="32" spans="1:4" ht="27.75" customHeight="1">
      <c r="A32" s="62">
        <f>ROW()</f>
        <v>32</v>
      </c>
      <c r="B32" s="67" t="s">
        <v>153</v>
      </c>
      <c r="C32" s="63">
        <v>1.1</v>
      </c>
      <c r="D32" s="63">
        <v>0.1</v>
      </c>
    </row>
    <row r="33" spans="1:4" ht="27">
      <c r="A33" s="62">
        <f>ROW()</f>
        <v>33</v>
      </c>
      <c r="B33" s="67" t="s">
        <v>154</v>
      </c>
      <c r="C33" s="63">
        <v>1.7</v>
      </c>
      <c r="D33" s="63">
        <v>0.3</v>
      </c>
    </row>
    <row r="34" spans="1:4" ht="13.5">
      <c r="A34" s="62">
        <f>ROW()</f>
        <v>34</v>
      </c>
      <c r="B34" s="62" t="s">
        <v>155</v>
      </c>
      <c r="C34" s="65">
        <v>1.1</v>
      </c>
      <c r="D34" s="63">
        <v>0.1</v>
      </c>
    </row>
    <row r="35" spans="1:4" ht="13.5">
      <c r="A35" s="62">
        <f>ROW()</f>
        <v>35</v>
      </c>
      <c r="B35" s="62" t="s">
        <v>156</v>
      </c>
      <c r="C35" s="63">
        <v>1.2</v>
      </c>
      <c r="D35" s="63">
        <v>0.15</v>
      </c>
    </row>
    <row r="36" spans="1:4" ht="27">
      <c r="A36" s="62">
        <f>ROW()</f>
        <v>36</v>
      </c>
      <c r="B36" s="67" t="s">
        <v>157</v>
      </c>
      <c r="C36" s="68">
        <v>1</v>
      </c>
      <c r="D36" s="63">
        <v>0.1</v>
      </c>
    </row>
    <row r="37" spans="1:4" ht="27">
      <c r="A37" s="62">
        <f>ROW()</f>
        <v>37</v>
      </c>
      <c r="B37" s="67" t="s">
        <v>158</v>
      </c>
      <c r="C37" s="63">
        <v>1.15</v>
      </c>
      <c r="D37" s="63">
        <v>0.15</v>
      </c>
    </row>
    <row r="38" spans="1:4" ht="13.5">
      <c r="A38" s="62">
        <f>ROW()</f>
        <v>38</v>
      </c>
      <c r="B38" s="67" t="s">
        <v>159</v>
      </c>
      <c r="C38" s="68">
        <v>1</v>
      </c>
      <c r="D38" s="63">
        <v>0.05</v>
      </c>
    </row>
    <row r="39" spans="1:4" ht="13.5">
      <c r="A39" s="62">
        <f>ROW()</f>
        <v>39</v>
      </c>
      <c r="B39" s="62" t="s">
        <v>160</v>
      </c>
      <c r="C39" s="63">
        <v>1.1</v>
      </c>
      <c r="D39" s="63">
        <v>0.1</v>
      </c>
    </row>
    <row r="40" spans="1:4" ht="13.5">
      <c r="A40" s="62">
        <f>ROW()</f>
        <v>40</v>
      </c>
      <c r="B40" s="62" t="s">
        <v>161</v>
      </c>
      <c r="C40" s="68">
        <v>1</v>
      </c>
      <c r="D40" s="63">
        <v>0.1</v>
      </c>
    </row>
    <row r="41" spans="1:4" ht="13.5">
      <c r="A41" s="62">
        <f>ROW()</f>
        <v>41</v>
      </c>
      <c r="B41" s="62" t="s">
        <v>162</v>
      </c>
      <c r="C41" s="63">
        <v>1.1</v>
      </c>
      <c r="D41" s="63">
        <v>0.15</v>
      </c>
    </row>
    <row r="42" spans="1:4" ht="13.5">
      <c r="A42" s="62">
        <f>ROW()</f>
        <v>42</v>
      </c>
      <c r="B42" s="62" t="s">
        <v>163</v>
      </c>
      <c r="C42" s="63">
        <v>1.3</v>
      </c>
      <c r="D42" s="63">
        <v>0.2</v>
      </c>
    </row>
    <row r="43" spans="1:4" ht="13.5">
      <c r="A43" s="62">
        <f>ROW()</f>
        <v>43</v>
      </c>
      <c r="B43" s="62" t="s">
        <v>164</v>
      </c>
      <c r="C43" s="69">
        <v>1.1</v>
      </c>
      <c r="D43" s="63">
        <v>0.1</v>
      </c>
    </row>
    <row r="44" spans="1:4" ht="13.5">
      <c r="A44" s="62">
        <f>ROW()</f>
        <v>44</v>
      </c>
      <c r="B44" s="62" t="s">
        <v>165</v>
      </c>
      <c r="C44" s="63">
        <v>1.1</v>
      </c>
      <c r="D44" s="63">
        <v>0.15</v>
      </c>
    </row>
    <row r="45" spans="1:4" ht="13.5">
      <c r="A45" s="62">
        <f>ROW()</f>
        <v>45</v>
      </c>
      <c r="B45" s="62" t="s">
        <v>166</v>
      </c>
      <c r="C45" s="70">
        <v>1.1</v>
      </c>
      <c r="D45" s="63">
        <v>0.15</v>
      </c>
    </row>
    <row r="46" spans="1:4" ht="13.5">
      <c r="A46" s="62">
        <f>ROW()</f>
        <v>46</v>
      </c>
      <c r="B46" s="62" t="s">
        <v>167</v>
      </c>
      <c r="C46" s="63">
        <v>1.3</v>
      </c>
      <c r="D46" s="63">
        <v>0.2</v>
      </c>
    </row>
    <row r="47" spans="1:4" ht="13.5">
      <c r="A47" s="62">
        <f>ROW()</f>
        <v>47</v>
      </c>
      <c r="B47" s="62" t="s">
        <v>168</v>
      </c>
      <c r="C47" s="69">
        <v>1.1</v>
      </c>
      <c r="D47" s="63">
        <v>0.1</v>
      </c>
    </row>
    <row r="48" spans="1:4" ht="13.5">
      <c r="A48" s="62">
        <f>ROW()</f>
        <v>48</v>
      </c>
      <c r="B48" s="62" t="s">
        <v>169</v>
      </c>
      <c r="C48" s="69">
        <v>1.5</v>
      </c>
      <c r="D48" s="63">
        <v>0.2</v>
      </c>
    </row>
    <row r="49" spans="1:4" ht="13.5">
      <c r="A49" s="62">
        <f>ROW()</f>
        <v>49</v>
      </c>
      <c r="B49" s="62" t="s">
        <v>170</v>
      </c>
      <c r="C49" s="69">
        <v>1.1</v>
      </c>
      <c r="D49" s="63">
        <v>0.1</v>
      </c>
    </row>
    <row r="50" spans="1:4" ht="13.5">
      <c r="A50" s="62">
        <f>ROW()</f>
        <v>50</v>
      </c>
      <c r="B50" s="62" t="s">
        <v>171</v>
      </c>
      <c r="C50" s="69">
        <v>1.5</v>
      </c>
      <c r="D50" s="63">
        <v>0.2</v>
      </c>
    </row>
    <row r="51" spans="1:4" ht="13.5">
      <c r="A51" s="62">
        <f>ROW()</f>
        <v>51</v>
      </c>
      <c r="B51" s="62" t="s">
        <v>172</v>
      </c>
      <c r="C51" s="69">
        <v>1.1</v>
      </c>
      <c r="D51" s="63">
        <v>0.1</v>
      </c>
    </row>
    <row r="52" spans="1:4" ht="13.5">
      <c r="A52" s="62">
        <f>ROW()</f>
        <v>52</v>
      </c>
      <c r="B52" s="62" t="s">
        <v>173</v>
      </c>
      <c r="C52" s="69">
        <v>1</v>
      </c>
      <c r="D52" s="63">
        <v>0.05</v>
      </c>
    </row>
    <row r="53" spans="1:4" ht="13.5">
      <c r="A53" s="62">
        <f>ROW()</f>
        <v>53</v>
      </c>
      <c r="B53" s="62" t="s">
        <v>174</v>
      </c>
      <c r="C53" s="69">
        <v>1</v>
      </c>
      <c r="D53" s="63">
        <v>0.05</v>
      </c>
    </row>
    <row r="54" spans="1:4" ht="13.5">
      <c r="A54" s="62">
        <f>ROW()</f>
        <v>54</v>
      </c>
      <c r="B54" s="62" t="s">
        <v>175</v>
      </c>
      <c r="C54" s="69">
        <v>1.2</v>
      </c>
      <c r="D54" s="63">
        <v>0.15</v>
      </c>
    </row>
    <row r="55" spans="1:4" ht="13.5">
      <c r="A55" s="62">
        <f>ROW()</f>
        <v>55</v>
      </c>
      <c r="B55" s="62" t="s">
        <v>176</v>
      </c>
      <c r="C55" s="71">
        <v>1.15</v>
      </c>
      <c r="D55" s="63">
        <v>0.2</v>
      </c>
    </row>
    <row r="56" spans="1:4" ht="13.5">
      <c r="A56" s="62">
        <f>ROW()</f>
        <v>56</v>
      </c>
      <c r="B56" s="62" t="s">
        <v>177</v>
      </c>
      <c r="C56" s="69">
        <v>1.2</v>
      </c>
      <c r="D56" s="63">
        <v>0.15</v>
      </c>
    </row>
    <row r="57" spans="1:4" ht="13.5">
      <c r="A57" s="62">
        <f>ROW()</f>
        <v>57</v>
      </c>
      <c r="B57" s="62" t="s">
        <v>178</v>
      </c>
      <c r="C57" s="69">
        <v>1</v>
      </c>
      <c r="D57" s="63">
        <v>0.05</v>
      </c>
    </row>
    <row r="58" spans="1:4" ht="13.5">
      <c r="A58" s="62">
        <f>ROW()</f>
        <v>58</v>
      </c>
      <c r="B58" s="62" t="s">
        <v>179</v>
      </c>
      <c r="C58" s="69">
        <v>1.2</v>
      </c>
      <c r="D58" s="63">
        <v>0.15</v>
      </c>
    </row>
    <row r="59" spans="1:4" ht="13.5">
      <c r="A59" s="62">
        <f>ROW()</f>
        <v>59</v>
      </c>
      <c r="B59" s="62" t="s">
        <v>180</v>
      </c>
      <c r="C59" s="69">
        <v>1.1</v>
      </c>
      <c r="D59" s="63">
        <v>0.1</v>
      </c>
    </row>
    <row r="60" spans="1:4" ht="13.5">
      <c r="A60" s="62">
        <f>ROW()</f>
        <v>60</v>
      </c>
      <c r="B60" s="62" t="s">
        <v>181</v>
      </c>
      <c r="C60" s="69">
        <v>1.5</v>
      </c>
      <c r="D60" s="63">
        <v>0.2</v>
      </c>
    </row>
    <row r="61" spans="1:4" ht="13.5">
      <c r="A61" s="62">
        <f>ROW()</f>
        <v>61</v>
      </c>
      <c r="B61" s="62" t="s">
        <v>182</v>
      </c>
      <c r="C61" s="69">
        <v>1.1</v>
      </c>
      <c r="D61" s="63">
        <v>0.1</v>
      </c>
    </row>
    <row r="62" spans="1:4" ht="13.5">
      <c r="A62" s="62">
        <f>ROW()</f>
        <v>62</v>
      </c>
      <c r="B62" s="62" t="s">
        <v>183</v>
      </c>
      <c r="C62" s="69">
        <v>1</v>
      </c>
      <c r="D62" s="63">
        <v>0.05</v>
      </c>
    </row>
    <row r="63" spans="1:4" ht="13.5">
      <c r="A63" s="62">
        <f>ROW()</f>
        <v>63</v>
      </c>
      <c r="B63" s="62" t="s">
        <v>184</v>
      </c>
      <c r="C63" s="69">
        <v>1.2</v>
      </c>
      <c r="D63" s="63">
        <v>0.15</v>
      </c>
    </row>
    <row r="64" spans="1:4" ht="13.5">
      <c r="A64" s="62">
        <f>ROW()</f>
        <v>64</v>
      </c>
      <c r="B64" s="62" t="s">
        <v>185</v>
      </c>
      <c r="C64" s="71">
        <v>1.15</v>
      </c>
      <c r="D64" s="63">
        <v>0.15</v>
      </c>
    </row>
    <row r="65" spans="1:4" ht="13.5">
      <c r="A65" s="62">
        <f>ROW()</f>
        <v>65</v>
      </c>
      <c r="B65" s="62" t="s">
        <v>186</v>
      </c>
      <c r="C65" s="69">
        <v>1.2</v>
      </c>
      <c r="D65" s="63">
        <v>0.15</v>
      </c>
    </row>
    <row r="66" spans="1:4" ht="13.5">
      <c r="A66" s="62">
        <f>ROW()</f>
        <v>66</v>
      </c>
      <c r="B66" s="62" t="s">
        <v>187</v>
      </c>
      <c r="C66" s="69">
        <v>1.1</v>
      </c>
      <c r="D66" s="63">
        <v>0.1</v>
      </c>
    </row>
    <row r="67" spans="1:4" ht="13.5">
      <c r="A67" s="62">
        <f>ROW()</f>
        <v>67</v>
      </c>
      <c r="B67" s="62" t="s">
        <v>188</v>
      </c>
      <c r="C67" s="69">
        <v>1.5</v>
      </c>
      <c r="D67" s="63">
        <v>0.2</v>
      </c>
    </row>
    <row r="68" spans="1:4" ht="13.5">
      <c r="A68" s="62">
        <f>ROW()</f>
        <v>68</v>
      </c>
      <c r="B68" s="62" t="s">
        <v>189</v>
      </c>
      <c r="C68" s="69">
        <v>1.2</v>
      </c>
      <c r="D68" s="63">
        <v>0.15</v>
      </c>
    </row>
    <row r="69" spans="1:4" ht="13.5">
      <c r="A69" s="62">
        <f>ROW()</f>
        <v>69</v>
      </c>
      <c r="B69" s="62" t="s">
        <v>190</v>
      </c>
      <c r="C69" s="69">
        <v>1.1</v>
      </c>
      <c r="D69" s="63">
        <v>0.1</v>
      </c>
    </row>
    <row r="70" spans="1:4" ht="13.5">
      <c r="A70" s="62">
        <f>ROW()</f>
        <v>70</v>
      </c>
      <c r="B70" s="62" t="s">
        <v>191</v>
      </c>
      <c r="C70" s="69">
        <v>1.1</v>
      </c>
      <c r="D70" s="63">
        <v>0.1</v>
      </c>
    </row>
    <row r="71" spans="1:4" ht="13.5">
      <c r="A71" s="62">
        <f>ROW()</f>
        <v>71</v>
      </c>
      <c r="B71" s="62" t="s">
        <v>192</v>
      </c>
      <c r="C71" s="69">
        <v>1.1</v>
      </c>
      <c r="D71" s="63">
        <v>0.1</v>
      </c>
    </row>
    <row r="72" spans="1:4" ht="13.5">
      <c r="A72" s="62">
        <f>ROW()</f>
        <v>72</v>
      </c>
      <c r="B72" s="62" t="s">
        <v>193</v>
      </c>
      <c r="C72" s="69">
        <v>1.3</v>
      </c>
      <c r="D72" s="63">
        <v>0.2</v>
      </c>
    </row>
    <row r="73" spans="1:4" ht="13.5">
      <c r="A73" s="62">
        <f>ROW()</f>
        <v>73</v>
      </c>
      <c r="B73" s="62" t="s">
        <v>194</v>
      </c>
      <c r="C73" s="69">
        <v>1</v>
      </c>
      <c r="D73" s="63">
        <v>0.1</v>
      </c>
    </row>
    <row r="74" spans="1:4" ht="13.5">
      <c r="A74" s="62">
        <f>ROW()</f>
        <v>74</v>
      </c>
      <c r="B74" s="62" t="s">
        <v>195</v>
      </c>
      <c r="C74" s="69">
        <v>1.1</v>
      </c>
      <c r="D74" s="63">
        <v>0.1</v>
      </c>
    </row>
    <row r="75" spans="1:4" ht="13.5">
      <c r="A75" s="62">
        <f>ROW()</f>
        <v>75</v>
      </c>
      <c r="B75" s="72" t="s">
        <v>196</v>
      </c>
      <c r="C75" s="63">
        <v>1.5</v>
      </c>
      <c r="D75" s="63">
        <v>0.2</v>
      </c>
    </row>
  </sheetData>
  <sheetProtection/>
  <printOptions/>
  <pageMargins left="0.31496062992125984" right="0.31496062992125984" top="0.31496062992125984" bottom="0.31496062992125984" header="0.2755905511811024" footer="0.2755905511811024"/>
  <pageSetup blackAndWhite="1" horizontalDpi="600" verticalDpi="600" orientation="portrait" paperSize="9" scale="97" r:id="rId1"/>
</worksheet>
</file>

<file path=xl/worksheets/sheet4.xml><?xml version="1.0" encoding="utf-8"?>
<worksheet xmlns="http://schemas.openxmlformats.org/spreadsheetml/2006/main" xmlns:r="http://schemas.openxmlformats.org/officeDocument/2006/relationships">
  <dimension ref="A1:E60"/>
  <sheetViews>
    <sheetView zoomScalePageLayoutView="0" workbookViewId="0" topLeftCell="A1">
      <selection activeCell="B43" sqref="B43"/>
    </sheetView>
  </sheetViews>
  <sheetFormatPr defaultColWidth="9.140625" defaultRowHeight="15"/>
  <cols>
    <col min="1" max="2" width="31.7109375" style="0" customWidth="1"/>
    <col min="3" max="3" width="18.7109375" style="0" customWidth="1"/>
    <col min="4" max="5" width="16.7109375" style="0" customWidth="1"/>
  </cols>
  <sheetData>
    <row r="1" spans="1:5" ht="15.75">
      <c r="A1" s="281" t="s">
        <v>245</v>
      </c>
      <c r="B1" s="281"/>
      <c r="C1" s="281"/>
      <c r="D1" s="281"/>
      <c r="E1" s="281"/>
    </row>
    <row r="2" spans="1:5" ht="15.75">
      <c r="A2" s="78"/>
      <c r="B2" s="78"/>
      <c r="C2" s="78"/>
      <c r="D2" s="78"/>
      <c r="E2" s="78"/>
    </row>
    <row r="3" spans="1:5" ht="15" customHeight="1">
      <c r="A3" s="259" t="s">
        <v>264</v>
      </c>
      <c r="B3" s="259"/>
      <c r="C3" s="259"/>
      <c r="D3" s="259"/>
      <c r="E3" s="259"/>
    </row>
    <row r="4" spans="1:5" ht="30" customHeight="1">
      <c r="A4" s="275" t="s">
        <v>233</v>
      </c>
      <c r="B4" s="276"/>
      <c r="C4" s="81" t="s">
        <v>234</v>
      </c>
      <c r="D4" s="286" t="s">
        <v>235</v>
      </c>
      <c r="E4" s="286"/>
    </row>
    <row r="5" spans="1:5" ht="15">
      <c r="A5" s="268" t="s">
        <v>242</v>
      </c>
      <c r="B5" s="269"/>
      <c r="C5" s="97">
        <v>0</v>
      </c>
      <c r="D5" s="282">
        <v>0</v>
      </c>
      <c r="E5" s="283"/>
    </row>
    <row r="6" spans="1:5" ht="15">
      <c r="A6" s="268" t="s">
        <v>259</v>
      </c>
      <c r="B6" s="269"/>
      <c r="C6" s="98">
        <v>0</v>
      </c>
      <c r="D6" s="287">
        <v>0</v>
      </c>
      <c r="E6" s="288"/>
    </row>
    <row r="7" spans="1:5" ht="15">
      <c r="A7" s="277" t="s">
        <v>243</v>
      </c>
      <c r="B7" s="278"/>
      <c r="C7" s="284">
        <v>0</v>
      </c>
      <c r="D7" s="284">
        <v>0</v>
      </c>
      <c r="E7" s="284"/>
    </row>
    <row r="8" spans="1:5" ht="15">
      <c r="A8" s="279" t="s">
        <v>252</v>
      </c>
      <c r="B8" s="280"/>
      <c r="C8" s="284"/>
      <c r="D8" s="284"/>
      <c r="E8" s="284"/>
    </row>
    <row r="9" spans="1:5" ht="15">
      <c r="A9" s="272" t="s">
        <v>260</v>
      </c>
      <c r="B9" s="273"/>
      <c r="C9" s="97">
        <v>0</v>
      </c>
      <c r="D9" s="282">
        <v>0</v>
      </c>
      <c r="E9" s="283"/>
    </row>
    <row r="10" spans="1:5" ht="15">
      <c r="A10" s="272" t="s">
        <v>261</v>
      </c>
      <c r="B10" s="273"/>
      <c r="C10" s="97">
        <v>0</v>
      </c>
      <c r="D10" s="282">
        <v>0</v>
      </c>
      <c r="E10" s="283"/>
    </row>
    <row r="11" spans="1:5" ht="9.75" customHeight="1">
      <c r="A11" s="79"/>
      <c r="B11" s="79"/>
      <c r="C11" s="79"/>
      <c r="D11" s="79"/>
      <c r="E11" s="79"/>
    </row>
    <row r="12" spans="1:5" ht="15">
      <c r="A12" s="259" t="s">
        <v>265</v>
      </c>
      <c r="B12" s="259"/>
      <c r="C12" s="259"/>
      <c r="D12" s="259"/>
      <c r="E12" s="259"/>
    </row>
    <row r="13" spans="1:5" ht="15">
      <c r="A13" s="259" t="s">
        <v>243</v>
      </c>
      <c r="B13" s="259"/>
      <c r="C13" s="259"/>
      <c r="D13" s="259"/>
      <c r="E13" s="259"/>
    </row>
    <row r="14" spans="1:5" ht="15" customHeight="1">
      <c r="A14" s="259" t="s">
        <v>266</v>
      </c>
      <c r="B14" s="259"/>
      <c r="C14" s="259"/>
      <c r="D14" s="259"/>
      <c r="E14" s="259"/>
    </row>
    <row r="15" spans="1:5" ht="15" customHeight="1">
      <c r="A15" s="259" t="s">
        <v>267</v>
      </c>
      <c r="B15" s="259"/>
      <c r="C15" s="259"/>
      <c r="D15" s="259"/>
      <c r="E15" s="259"/>
    </row>
    <row r="16" spans="1:5" ht="9.75" customHeight="1">
      <c r="A16" s="79"/>
      <c r="B16" s="79"/>
      <c r="C16" s="79"/>
      <c r="D16" s="79"/>
      <c r="E16" s="79"/>
    </row>
    <row r="17" spans="1:5" ht="15">
      <c r="A17" s="274" t="s">
        <v>244</v>
      </c>
      <c r="B17" s="274"/>
      <c r="C17" s="274"/>
      <c r="D17" s="274"/>
      <c r="E17" s="274"/>
    </row>
    <row r="18" spans="1:5" ht="45" customHeight="1">
      <c r="A18" s="275" t="s">
        <v>241</v>
      </c>
      <c r="B18" s="276"/>
      <c r="C18" s="81" t="s">
        <v>6</v>
      </c>
      <c r="D18" s="81" t="s">
        <v>246</v>
      </c>
      <c r="E18" s="81" t="s">
        <v>247</v>
      </c>
    </row>
    <row r="19" spans="1:5" ht="15">
      <c r="A19" s="270" t="s">
        <v>211</v>
      </c>
      <c r="B19" s="271"/>
      <c r="C19" s="83" t="s">
        <v>212</v>
      </c>
      <c r="D19" s="82">
        <v>0</v>
      </c>
      <c r="E19" s="82">
        <v>0</v>
      </c>
    </row>
    <row r="20" spans="1:5" ht="15">
      <c r="A20" s="270" t="s">
        <v>213</v>
      </c>
      <c r="B20" s="271"/>
      <c r="C20" s="83" t="s">
        <v>212</v>
      </c>
      <c r="D20" s="82">
        <v>0</v>
      </c>
      <c r="E20" s="82">
        <v>0</v>
      </c>
    </row>
    <row r="21" spans="1:5" ht="30" customHeight="1">
      <c r="A21" s="268" t="s">
        <v>226</v>
      </c>
      <c r="B21" s="269"/>
      <c r="C21" s="83" t="s">
        <v>214</v>
      </c>
      <c r="D21" s="82">
        <v>0</v>
      </c>
      <c r="E21" s="82">
        <v>0</v>
      </c>
    </row>
    <row r="22" spans="1:5" ht="30" customHeight="1">
      <c r="A22" s="268" t="s">
        <v>248</v>
      </c>
      <c r="B22" s="269"/>
      <c r="C22" s="83" t="s">
        <v>249</v>
      </c>
      <c r="D22" s="83" t="s">
        <v>249</v>
      </c>
      <c r="E22" s="83" t="s">
        <v>249</v>
      </c>
    </row>
    <row r="23" spans="1:5" ht="15">
      <c r="A23" s="268" t="s">
        <v>250</v>
      </c>
      <c r="B23" s="269"/>
      <c r="C23" s="83" t="s">
        <v>214</v>
      </c>
      <c r="D23" s="82">
        <v>0</v>
      </c>
      <c r="E23" s="82">
        <v>0</v>
      </c>
    </row>
    <row r="24" spans="1:5" ht="15">
      <c r="A24" s="268" t="s">
        <v>250</v>
      </c>
      <c r="B24" s="269"/>
      <c r="C24" s="83" t="s">
        <v>214</v>
      </c>
      <c r="D24" s="82">
        <v>0</v>
      </c>
      <c r="E24" s="82">
        <v>0</v>
      </c>
    </row>
    <row r="25" spans="1:5" ht="30" customHeight="1">
      <c r="A25" s="268" t="s">
        <v>227</v>
      </c>
      <c r="B25" s="269"/>
      <c r="C25" s="83" t="s">
        <v>214</v>
      </c>
      <c r="D25" s="82">
        <v>0</v>
      </c>
      <c r="E25" s="82">
        <v>0</v>
      </c>
    </row>
    <row r="26" spans="1:5" ht="30" customHeight="1">
      <c r="A26" s="268" t="s">
        <v>251</v>
      </c>
      <c r="B26" s="269"/>
      <c r="C26" s="83"/>
      <c r="D26" s="82"/>
      <c r="E26" s="82"/>
    </row>
    <row r="27" spans="1:5" ht="15">
      <c r="A27" s="268" t="s">
        <v>250</v>
      </c>
      <c r="B27" s="269"/>
      <c r="C27" s="83" t="s">
        <v>214</v>
      </c>
      <c r="D27" s="82">
        <v>0</v>
      </c>
      <c r="E27" s="82">
        <v>0</v>
      </c>
    </row>
    <row r="28" spans="1:5" ht="15">
      <c r="A28" s="268" t="s">
        <v>250</v>
      </c>
      <c r="B28" s="269"/>
      <c r="C28" s="83" t="s">
        <v>214</v>
      </c>
      <c r="D28" s="82">
        <v>0</v>
      </c>
      <c r="E28" s="82">
        <v>0</v>
      </c>
    </row>
    <row r="29" spans="1:5" ht="15" customHeight="1">
      <c r="A29" s="270" t="s">
        <v>228</v>
      </c>
      <c r="B29" s="271"/>
      <c r="C29" s="89" t="s">
        <v>229</v>
      </c>
      <c r="D29" s="99" t="s">
        <v>116</v>
      </c>
      <c r="E29" s="83" t="s">
        <v>249</v>
      </c>
    </row>
    <row r="30" spans="1:5" ht="15" customHeight="1">
      <c r="A30" s="270" t="s">
        <v>230</v>
      </c>
      <c r="B30" s="271"/>
      <c r="C30" s="89" t="s">
        <v>231</v>
      </c>
      <c r="D30" s="99" t="s">
        <v>116</v>
      </c>
      <c r="E30" s="83" t="s">
        <v>249</v>
      </c>
    </row>
    <row r="31" spans="1:5" ht="15" customHeight="1">
      <c r="A31" s="270" t="s">
        <v>232</v>
      </c>
      <c r="B31" s="271"/>
      <c r="C31" s="89" t="s">
        <v>231</v>
      </c>
      <c r="D31" s="99" t="s">
        <v>116</v>
      </c>
      <c r="E31" s="83" t="s">
        <v>249</v>
      </c>
    </row>
    <row r="32" spans="1:5" ht="15">
      <c r="A32" s="270" t="s">
        <v>215</v>
      </c>
      <c r="B32" s="271"/>
      <c r="C32" s="83" t="s">
        <v>214</v>
      </c>
      <c r="D32" s="100">
        <v>5.85</v>
      </c>
      <c r="E32" s="100">
        <v>6.79</v>
      </c>
    </row>
    <row r="33" spans="1:5" ht="15">
      <c r="A33" s="270" t="s">
        <v>216</v>
      </c>
      <c r="B33" s="271"/>
      <c r="C33" s="83" t="s">
        <v>217</v>
      </c>
      <c r="D33" s="82">
        <v>0</v>
      </c>
      <c r="E33" s="82">
        <v>0</v>
      </c>
    </row>
    <row r="34" spans="1:5" ht="15">
      <c r="A34" s="260" t="s">
        <v>243</v>
      </c>
      <c r="B34" s="261"/>
      <c r="C34" s="94"/>
      <c r="D34" s="90"/>
      <c r="E34" s="91"/>
    </row>
    <row r="35" spans="1:5" ht="15">
      <c r="A35" s="262" t="s">
        <v>253</v>
      </c>
      <c r="B35" s="263"/>
      <c r="C35" s="92"/>
      <c r="D35" s="93"/>
      <c r="E35" s="93"/>
    </row>
    <row r="36" spans="1:5" ht="30">
      <c r="A36" s="95" t="s">
        <v>254</v>
      </c>
      <c r="B36" s="95" t="s">
        <v>255</v>
      </c>
      <c r="C36" s="96" t="s">
        <v>217</v>
      </c>
      <c r="D36" s="264" t="s">
        <v>256</v>
      </c>
      <c r="E36" s="265"/>
    </row>
    <row r="37" spans="1:5" ht="15">
      <c r="A37" s="82"/>
      <c r="B37" s="82">
        <v>0</v>
      </c>
      <c r="C37" s="83"/>
      <c r="D37" s="84"/>
      <c r="E37" s="84"/>
    </row>
    <row r="38" spans="1:5" ht="15">
      <c r="A38" s="82"/>
      <c r="B38" s="82">
        <v>0</v>
      </c>
      <c r="C38" s="83"/>
      <c r="D38" s="84"/>
      <c r="E38" s="84"/>
    </row>
    <row r="39" spans="1:5" ht="15">
      <c r="A39" s="266" t="s">
        <v>257</v>
      </c>
      <c r="B39" s="266"/>
      <c r="C39" s="83"/>
      <c r="D39" s="84"/>
      <c r="E39" s="84"/>
    </row>
    <row r="40" spans="1:5" ht="30">
      <c r="A40" s="95" t="s">
        <v>254</v>
      </c>
      <c r="B40" s="95" t="s">
        <v>255</v>
      </c>
      <c r="C40" s="96" t="s">
        <v>217</v>
      </c>
      <c r="D40" s="84"/>
      <c r="E40" s="83" t="s">
        <v>249</v>
      </c>
    </row>
    <row r="41" spans="1:5" ht="15">
      <c r="A41" s="82"/>
      <c r="B41" s="82">
        <v>0</v>
      </c>
      <c r="C41" s="83"/>
      <c r="D41" s="84"/>
      <c r="E41" s="83" t="s">
        <v>249</v>
      </c>
    </row>
    <row r="42" spans="1:5" ht="15">
      <c r="A42" s="82"/>
      <c r="B42" s="82">
        <v>0</v>
      </c>
      <c r="C42" s="83"/>
      <c r="D42" s="84"/>
      <c r="E42" s="83" t="s">
        <v>249</v>
      </c>
    </row>
    <row r="43" spans="1:5" ht="9.75" customHeight="1">
      <c r="A43" s="85"/>
      <c r="B43" s="85"/>
      <c r="C43" s="88"/>
      <c r="D43" s="86"/>
      <c r="E43" s="86"/>
    </row>
    <row r="44" spans="1:5" ht="15">
      <c r="A44" s="267" t="s">
        <v>268</v>
      </c>
      <c r="B44" s="267"/>
      <c r="C44" s="267"/>
      <c r="D44" s="267"/>
      <c r="E44" s="267"/>
    </row>
    <row r="45" spans="1:5" ht="9.75" customHeight="1">
      <c r="A45" s="85"/>
      <c r="B45" s="85"/>
      <c r="C45" s="85"/>
      <c r="D45" s="86"/>
      <c r="E45" s="86"/>
    </row>
    <row r="46" spans="1:5" ht="30" customHeight="1">
      <c r="A46" s="259" t="s">
        <v>258</v>
      </c>
      <c r="B46" s="259"/>
      <c r="C46" s="259"/>
      <c r="D46" s="259"/>
      <c r="E46" s="259"/>
    </row>
    <row r="47" spans="1:5" ht="9.75" customHeight="1">
      <c r="A47" s="80"/>
      <c r="B47" s="80"/>
      <c r="C47" s="80"/>
      <c r="D47" s="80"/>
      <c r="E47" s="80"/>
    </row>
    <row r="48" spans="1:5" ht="30" customHeight="1">
      <c r="A48" s="259" t="s">
        <v>262</v>
      </c>
      <c r="B48" s="259"/>
      <c r="C48" s="259"/>
      <c r="D48" s="259"/>
      <c r="E48" s="259"/>
    </row>
    <row r="49" spans="1:5" ht="9.75" customHeight="1">
      <c r="A49" s="80"/>
      <c r="B49" s="80"/>
      <c r="C49" s="80"/>
      <c r="D49" s="80"/>
      <c r="E49" s="80"/>
    </row>
    <row r="50" spans="1:5" ht="15" customHeight="1">
      <c r="A50" s="259" t="s">
        <v>237</v>
      </c>
      <c r="B50" s="259"/>
      <c r="C50" s="259"/>
      <c r="D50" s="259"/>
      <c r="E50" s="259"/>
    </row>
    <row r="51" spans="1:5" ht="15" customHeight="1">
      <c r="A51" s="259" t="s">
        <v>236</v>
      </c>
      <c r="B51" s="259"/>
      <c r="C51" s="259"/>
      <c r="D51" s="259"/>
      <c r="E51" s="259"/>
    </row>
    <row r="52" spans="1:5" ht="9.75" customHeight="1">
      <c r="A52" s="80"/>
      <c r="B52" s="80"/>
      <c r="C52" s="80"/>
      <c r="D52" s="80"/>
      <c r="E52" s="80"/>
    </row>
    <row r="53" spans="1:5" ht="15" customHeight="1">
      <c r="A53" s="259" t="s">
        <v>239</v>
      </c>
      <c r="B53" s="259"/>
      <c r="C53" s="259"/>
      <c r="D53" s="259"/>
      <c r="E53" s="259"/>
    </row>
    <row r="54" spans="1:5" ht="15" customHeight="1">
      <c r="A54" s="259" t="s">
        <v>238</v>
      </c>
      <c r="B54" s="259"/>
      <c r="C54" s="259"/>
      <c r="D54" s="259"/>
      <c r="E54" s="259"/>
    </row>
    <row r="55" spans="1:5" ht="9.75" customHeight="1">
      <c r="A55" s="80"/>
      <c r="B55" s="80"/>
      <c r="C55" s="80"/>
      <c r="D55" s="80"/>
      <c r="E55" s="80"/>
    </row>
    <row r="56" spans="1:5" ht="30" customHeight="1">
      <c r="A56" s="259" t="s">
        <v>240</v>
      </c>
      <c r="B56" s="259"/>
      <c r="C56" s="259"/>
      <c r="D56" s="259"/>
      <c r="E56" s="259"/>
    </row>
    <row r="57" spans="1:5" ht="60" customHeight="1">
      <c r="A57" s="285" t="s">
        <v>263</v>
      </c>
      <c r="B57" s="285"/>
      <c r="C57" s="285"/>
      <c r="D57" s="285"/>
      <c r="E57" s="285"/>
    </row>
    <row r="58" spans="1:5" ht="15">
      <c r="A58" s="80"/>
      <c r="B58" s="80"/>
      <c r="C58" s="80"/>
      <c r="D58" s="80"/>
      <c r="E58" s="80"/>
    </row>
    <row r="59" spans="1:2" ht="15">
      <c r="A59" s="87" t="s">
        <v>218</v>
      </c>
      <c r="B59" s="87"/>
    </row>
    <row r="60" spans="1:2" ht="15">
      <c r="A60" s="87" t="s">
        <v>219</v>
      </c>
      <c r="B60" s="87"/>
    </row>
  </sheetData>
  <sheetProtection/>
  <mergeCells count="50">
    <mergeCell ref="A56:E56"/>
    <mergeCell ref="A57:E57"/>
    <mergeCell ref="D4:E4"/>
    <mergeCell ref="D5:E5"/>
    <mergeCell ref="D6:E6"/>
    <mergeCell ref="A19:B19"/>
    <mergeCell ref="A20:B20"/>
    <mergeCell ref="A21:B21"/>
    <mergeCell ref="A1:E1"/>
    <mergeCell ref="A46:E46"/>
    <mergeCell ref="A48:E48"/>
    <mergeCell ref="A50:E50"/>
    <mergeCell ref="D9:E9"/>
    <mergeCell ref="D10:E10"/>
    <mergeCell ref="A3:E3"/>
    <mergeCell ref="C7:C8"/>
    <mergeCell ref="A18:B18"/>
    <mergeCell ref="D7:E8"/>
    <mergeCell ref="A4:B4"/>
    <mergeCell ref="A5:B5"/>
    <mergeCell ref="A6:B6"/>
    <mergeCell ref="A7:B7"/>
    <mergeCell ref="A8:B8"/>
    <mergeCell ref="A9:B9"/>
    <mergeCell ref="A10:B10"/>
    <mergeCell ref="A12:E12"/>
    <mergeCell ref="A13:E13"/>
    <mergeCell ref="A14:E14"/>
    <mergeCell ref="A15:E15"/>
    <mergeCell ref="A17:E17"/>
    <mergeCell ref="A22:B22"/>
    <mergeCell ref="A23:B23"/>
    <mergeCell ref="A24:B24"/>
    <mergeCell ref="A25:B25"/>
    <mergeCell ref="A26:B26"/>
    <mergeCell ref="A27:B27"/>
    <mergeCell ref="A28:B28"/>
    <mergeCell ref="A29:B29"/>
    <mergeCell ref="A30:B30"/>
    <mergeCell ref="A31:B31"/>
    <mergeCell ref="A32:B32"/>
    <mergeCell ref="A33:B33"/>
    <mergeCell ref="A54:E54"/>
    <mergeCell ref="A34:B34"/>
    <mergeCell ref="A35:B35"/>
    <mergeCell ref="D36:E36"/>
    <mergeCell ref="A39:B39"/>
    <mergeCell ref="A44:E44"/>
    <mergeCell ref="A51:E51"/>
    <mergeCell ref="A53:E53"/>
  </mergeCells>
  <printOptions/>
  <pageMargins left="0.7086614173228347" right="0.7086614173228347" top="0.5118110236220472" bottom="0.31496062992125984" header="0.31496062992125984" footer="0.31496062992125984"/>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2018-03-30T09:37:27Z</cp:lastPrinted>
  <dcterms:created xsi:type="dcterms:W3CDTF">2012-02-26T11:03:38Z</dcterms:created>
  <dcterms:modified xsi:type="dcterms:W3CDTF">2018-03-30T09:41:56Z</dcterms:modified>
  <cp:category/>
  <cp:version/>
  <cp:contentType/>
  <cp:contentStatus/>
</cp:coreProperties>
</file>